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tcnsgob-my.sharepoint.com/personal/camarmol_stcns_gob_gt/Documents/Documentos/2025/DMC-DPL/Tablero Rendicion Cuentas/"/>
    </mc:Choice>
  </mc:AlternateContent>
  <xr:revisionPtr revIDLastSave="9" documentId="8_{1FBA033B-C0E9-4D93-9126-D60D519F79A4}" xr6:coauthVersionLast="47" xr6:coauthVersionMax="47" xr10:uidLastSave="{D2E3A98A-3E3F-4C8E-BBCC-849AA3E2673D}"/>
  <bookViews>
    <workbookView xWindow="28680" yWindow="-120" windowWidth="29040" windowHeight="15720" xr2:uid="{3644100F-CEFF-43AC-A112-A8CF087CAA8D}"/>
  </bookViews>
  <sheets>
    <sheet name="Hoja1" sheetId="1" r:id="rId1"/>
    <sheet name="Hoja2" sheetId="2" state="hidden" r:id="rId2"/>
  </sheets>
  <definedNames>
    <definedName name="_xlnm.Print_Area" localSheetId="0">Hoja1!$A$2:$Q$39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17" i="1"/>
  <c r="F18" i="1"/>
  <c r="I10" i="1"/>
  <c r="M10" i="1" s="1"/>
  <c r="M13" i="1" s="1"/>
  <c r="B55" i="2"/>
  <c r="C54" i="2"/>
  <c r="C53" i="2"/>
  <c r="C52" i="2"/>
  <c r="B54" i="2"/>
  <c r="B53" i="2"/>
  <c r="B52" i="2"/>
  <c r="C7" i="2"/>
  <c r="C6" i="2"/>
  <c r="C5" i="2"/>
  <c r="B7" i="2"/>
  <c r="B6" i="2"/>
  <c r="B5" i="2"/>
  <c r="C44" i="2"/>
  <c r="C43" i="2"/>
  <c r="C42" i="2"/>
  <c r="B44" i="2"/>
  <c r="B43" i="2"/>
  <c r="B42" i="2"/>
  <c r="F28" i="1"/>
  <c r="D28" i="1"/>
  <c r="I26" i="1"/>
  <c r="I27" i="1"/>
  <c r="I25" i="1"/>
  <c r="D44" i="2" l="1"/>
  <c r="D7" i="2"/>
  <c r="D52" i="2"/>
  <c r="C55" i="2"/>
  <c r="D55" i="2" s="1"/>
  <c r="D54" i="2"/>
  <c r="D53" i="2"/>
  <c r="C8" i="2"/>
  <c r="I4" i="2" s="1"/>
  <c r="I28" i="1"/>
  <c r="B45" i="2"/>
  <c r="D42" i="2"/>
  <c r="C45" i="2"/>
  <c r="B8" i="2"/>
  <c r="D43" i="2"/>
  <c r="D6" i="2"/>
  <c r="D5" i="2"/>
  <c r="Q18" i="1"/>
  <c r="Q17" i="1"/>
  <c r="Q16" i="1"/>
  <c r="D45" i="2" l="1"/>
  <c r="D56" i="2"/>
  <c r="D8" i="2"/>
</calcChain>
</file>

<file path=xl/sharedStrings.xml><?xml version="1.0" encoding="utf-8"?>
<sst xmlns="http://schemas.openxmlformats.org/spreadsheetml/2006/main" count="94" uniqueCount="77">
  <si>
    <t>Secretario Técnico, Secretaría Técnica del Consejo Nacional de Seguridad</t>
  </si>
  <si>
    <t>Lic. Ismael Alejandro Cifuentes Bustamante</t>
  </si>
  <si>
    <t>Sub-Coordinadora Secretaría Técnica del Consejo Nacional de Seguridad</t>
  </si>
  <si>
    <t>M.A. Reyna Aracely Corado Recinos</t>
  </si>
  <si>
    <t>Director General, Instituto Nacional de Estudios Estratégicos en Seguridad</t>
  </si>
  <si>
    <t>Dr. Pablo Daniel Rangel Romero</t>
  </si>
  <si>
    <t>Director Financiero, Secretaría Técnica del Consejo Nacional de Seguridad</t>
  </si>
  <si>
    <t>Lic. Luis Antonio Alfaro Cojulún</t>
  </si>
  <si>
    <t xml:space="preserve">Grupo 000: Servicios Personales </t>
  </si>
  <si>
    <t xml:space="preserve">Grupo 100: Servicios No Personales </t>
  </si>
  <si>
    <t>Grupo 200: Materiales y Suministros</t>
  </si>
  <si>
    <t>Grupo 300: Propiedad, Planta, Equipo e Intangible</t>
  </si>
  <si>
    <t xml:space="preserve">Grupo 400: Transferencias Corrientes </t>
  </si>
  <si>
    <t>030000 Orden Público y Seguridad Ciudadana STCNS</t>
  </si>
  <si>
    <t xml:space="preserve">SERVICIOS PERSONALES, TÉCNICOS Y PROFESIONALES </t>
  </si>
  <si>
    <t xml:space="preserve">PROGRAMAS PRESPUPUESTARIOS </t>
  </si>
  <si>
    <t>Estudios Estratégicos en Seguridad</t>
  </si>
  <si>
    <t xml:space="preserve">Inspectoría General del Sistema Nacional de Seguridad </t>
  </si>
  <si>
    <t>PRESUPUESTO VIGENTE</t>
  </si>
  <si>
    <t>PRESUPUESTO EJECUTADO</t>
  </si>
  <si>
    <t>PORCENTAJE DE EJECUCIÓN</t>
  </si>
  <si>
    <t>PRINCIPALES AVANCES O LOGROS MES DE JUNIO 2025</t>
  </si>
  <si>
    <t>STCNS</t>
  </si>
  <si>
    <t>INEES</t>
  </si>
  <si>
    <t>IGSNS</t>
  </si>
  <si>
    <t>Personal Permanente 022</t>
  </si>
  <si>
    <t xml:space="preserve">TABLERO DE RENDICIÓN DE CUENTAS </t>
  </si>
  <si>
    <t>Servicios técnicos o Profesionales 029</t>
  </si>
  <si>
    <t>Servicios técnicos o  Profesionales 18</t>
  </si>
  <si>
    <t>PROGRAMA 67</t>
  </si>
  <si>
    <t>PROGRAMA 68</t>
  </si>
  <si>
    <t>PROGRAMA 69</t>
  </si>
  <si>
    <t>Inspector General, Inspectoría General del Sistema Nacional de Seguridad</t>
  </si>
  <si>
    <t>Fortalecimiento y Apoyo al Sistema Nacional de Seguridad</t>
  </si>
  <si>
    <t>Dr. Carlos Humberto Castellanos Morales</t>
  </si>
  <si>
    <t>Región 1: Metropolitana</t>
  </si>
  <si>
    <t xml:space="preserve"> VIGENTE</t>
  </si>
  <si>
    <t>EJECUTADO</t>
  </si>
  <si>
    <t xml:space="preserve">VIGENTE </t>
  </si>
  <si>
    <t>SERVIDORES PÚBLICOS RESPONSABLES</t>
  </si>
  <si>
    <t>Vigente</t>
  </si>
  <si>
    <t>Ejecutado</t>
  </si>
  <si>
    <t>Gestión de Presupuesto por Mes
% Ejecución</t>
  </si>
  <si>
    <t>Porcentaje de Ejecución</t>
  </si>
  <si>
    <t>Personal 011 y 022</t>
  </si>
  <si>
    <t>GESTIÓN DE PRESUPUESTO</t>
  </si>
  <si>
    <t>SECRETARÍA TÉCNICA DEL CONSEJO NACIONAL DE SEGURIDAD (Programa 67)</t>
  </si>
  <si>
    <t>INSTITUTO NACIONAL DE ESTUDIOS ESTRATÉGICOS EN SEGURIDAD (Programa 68)</t>
  </si>
  <si>
    <t>INSPECTORÍA GENERAL DEL SISTEMA NACIONAL DE SEGURIDAD (Programa 69)</t>
  </si>
  <si>
    <t>Presupuesto Inicial Vigente INEES 2025</t>
  </si>
  <si>
    <t>Presupuesto Inicial Vigente IGSNS 2025</t>
  </si>
  <si>
    <t>Presupuesto para pago de salarios y honorarios STCNS 2025</t>
  </si>
  <si>
    <t>Presupuesto para pago de salarios y honorarios INEES 2025</t>
  </si>
  <si>
    <t>Presupuesto para pago de salarios y honorarios IGSNS 2025</t>
  </si>
  <si>
    <t>Presupuesto Inicial Vigente STCNS 2025</t>
  </si>
  <si>
    <t>Presupuesto Ejecutado durante el mes de octubre STCNS</t>
  </si>
  <si>
    <t>Presupuesto Ejecutado durante el mes de octubre INEES</t>
  </si>
  <si>
    <t>Presupuesto Ejecutado durante el mes de octubre IGSNS</t>
  </si>
  <si>
    <t>Porcentaje de Ejecución del mes de octubre STCNS</t>
  </si>
  <si>
    <t>Porcentaje de Ejecución  del mes de octubre INEES</t>
  </si>
  <si>
    <t>Porcentaje de Ejecución del mes de octubre IGSNS</t>
  </si>
  <si>
    <t>EJECUCIÓN PRESUPUESTARIA POR CLASIFICACIÓN GEOGRÁFICA 
OCTUBRE 2025</t>
  </si>
  <si>
    <t>EJECUCIÓN POR FINALIDAD 
OCTUBRE 2025</t>
  </si>
  <si>
    <t>Presupuesto ejecutado en  pago de salarios y honorarios  en octubre STCNS</t>
  </si>
  <si>
    <t>Presupuesto ejecutado en  pago de salarios y honorarios en octubre INEES</t>
  </si>
  <si>
    <t>Presupuesto ejecutado en  pago de salarios y honorarios en octubre IGSNS</t>
  </si>
  <si>
    <t>Porcentaje de ejecución en el pago de salarios y honorarios en octubre STCNS</t>
  </si>
  <si>
    <t>Porcentaje de ejecución en el pago de salarios y honorarios en octubre INEES</t>
  </si>
  <si>
    <t>Porcentaje de ejecución en el pago de salarios y honorarios en octubre IGSNS</t>
  </si>
  <si>
    <t>PRINCIPALES AVANCES O LOGROS MES DE OCTUBRE 2025</t>
  </si>
  <si>
    <t>EJECUCIÓN PRESPUESTARIA POR GRUPO
DE GASTO,  OCTUBRE 2025 
(Programas 67, 68 y 69)</t>
  </si>
  <si>
    <t>Se desarrolló el “Taller de Mapeo de Vulnerabilidades” centrado en la identificación de vulnerabilidades locales y en la construcción de soluciones integrales para mejorar la seguridad y el desarrollo territorial; como una herramienta de captación de insumos para la construcción de la Matriz del Plan de Acción Interinstitucional.</t>
  </si>
  <si>
    <t xml:space="preserve">Se llevó a cabo seminario sobre Criterios Orientadores, para establecer lineamientos y conceptos homogéneos para definir términos, acciones o elementos relacionados con el establecimiento o fortalecimiento de la carrera profesional a los representantes de Recursos Humanos de las instituciones que integral el Sistema Nacional de Seguridad y las dependencias de apoyo al CNS.  </t>
  </si>
  <si>
    <t>Se desarrolló en el Departamento de El Progreso el Taller de Gestión de la Seguridad Democrática en los territorios, se contó con la participación de 63 representantes de distintos sectores, especialmente con la presencia de los Gobernadores Departamentales de El Progreso, Baja Verapaz, Chiquimula y Zacapa.</t>
  </si>
  <si>
    <t xml:space="preserve">Participación de la Directora Académica en representación de INEES como panelista en la XIX Reunión Anual de la Red Interamericana de Gobierno Digital “RED GEALC” . </t>
  </si>
  <si>
    <t>ACTUALIZADO DEL 01 AL 31 DE OCTUBRE DE 2025</t>
  </si>
  <si>
    <t>La Inspectoría General del Sistema Nacional de Seguridad, realizó convenio con la Escuela Pública de la Universidad Mariano Gálvez de Guatemala, para fortalecer las capacidades del personal de la Institución, en este marco, los servidores públicos participaron del Diplomado de Ética Pública y Transparencia, el cual se desarrolló mediante 6 sesiones, esto permitió el fomento de competencias en ética e integridad, con enfoque de rendición de cuentas, para garantizar una gestión pública transparente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</si>
</sst>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_-[$Q-100A]* #,##0.00_-;\-[$Q-100A]* #,##0.00_-;_-[$Q-100A]* &quot;-&quot;??_-;_-@_-"/>
    <numFmt numFmtId="165" formatCode="&quot;Q&quot;#,##0.00"/>
  </numFmts>
  <fonts count="13" x14ac:knownFonts="1">
    <font>
      <sz val="11"/>
      <color theme="1"/>
      <name val="Calibri"/>
      <family val="2"/>
      <scheme val="minor"/>
    </font>
    <font>
      <sz val="11"/>
      <color theme="1"/>
      <name val="Calibri"/>
      <family val="2"/>
      <scheme val="minor"/>
    </font>
    <font>
      <sz val="11"/>
      <color theme="0"/>
      <name val="Calibri"/>
      <family val="2"/>
      <scheme val="minor"/>
    </font>
    <font>
      <b/>
      <sz val="12"/>
      <color theme="0"/>
      <name val="Arial"/>
      <family val="2"/>
    </font>
    <font>
      <sz val="14"/>
      <color theme="0"/>
      <name val="Arial"/>
      <family val="2"/>
    </font>
    <font>
      <sz val="14"/>
      <color theme="1"/>
      <name val="Calibri"/>
      <family val="2"/>
      <scheme val="minor"/>
    </font>
    <font>
      <sz val="12"/>
      <color theme="1"/>
      <name val="Arial"/>
      <family val="2"/>
    </font>
    <font>
      <b/>
      <sz val="12"/>
      <color theme="1"/>
      <name val="Arial"/>
      <family val="2"/>
    </font>
    <font>
      <b/>
      <sz val="16"/>
      <color rgb="FF002060"/>
      <name val="Arial"/>
      <family val="2"/>
    </font>
    <font>
      <b/>
      <sz val="16"/>
      <color theme="4"/>
      <name val="Arial"/>
      <family val="2"/>
    </font>
    <font>
      <b/>
      <i/>
      <u/>
      <sz val="16"/>
      <color theme="9"/>
      <name val="Arial"/>
      <family val="2"/>
    </font>
    <font>
      <sz val="12"/>
      <color rgb="FF00B050"/>
      <name val="Arial"/>
      <family val="2"/>
    </font>
    <font>
      <sz val="12"/>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5"/>
        <bgColor indexed="64"/>
      </patternFill>
    </fill>
  </fills>
  <borders count="40">
    <border>
      <left/>
      <right/>
      <top/>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2">
    <xf numFmtId="0" fontId="0" fillId="0" borderId="0" xfId="0"/>
    <xf numFmtId="0" fontId="0" fillId="2" borderId="0" xfId="0" applyFill="1"/>
    <xf numFmtId="0" fontId="2" fillId="2" borderId="0" xfId="0" applyFont="1" applyFill="1"/>
    <xf numFmtId="0" fontId="3" fillId="2" borderId="0" xfId="0" applyFont="1" applyFill="1" applyAlignment="1">
      <alignment horizontal="center" vertical="center" wrapText="1"/>
    </xf>
    <xf numFmtId="0" fontId="5" fillId="2" borderId="0" xfId="0" applyFont="1" applyFill="1"/>
    <xf numFmtId="0" fontId="6" fillId="0" borderId="0" xfId="0" applyFont="1"/>
    <xf numFmtId="0" fontId="6" fillId="2" borderId="0" xfId="0" applyFont="1" applyFill="1"/>
    <xf numFmtId="164" fontId="6" fillId="4" borderId="19" xfId="0" applyNumberFormat="1" applyFont="1" applyFill="1" applyBorder="1" applyAlignment="1">
      <alignment vertical="center"/>
    </xf>
    <xf numFmtId="164" fontId="6" fillId="2" borderId="0" xfId="0" applyNumberFormat="1" applyFont="1" applyFill="1" applyAlignment="1">
      <alignment vertical="center"/>
    </xf>
    <xf numFmtId="164" fontId="6" fillId="2" borderId="0" xfId="0" applyNumberFormat="1" applyFont="1" applyFill="1" applyAlignment="1">
      <alignment horizontal="center" vertical="center"/>
    </xf>
    <xf numFmtId="164" fontId="6" fillId="4" borderId="25" xfId="0" applyNumberFormat="1" applyFont="1" applyFill="1" applyBorder="1" applyAlignment="1">
      <alignment horizontal="center" vertical="center"/>
    </xf>
    <xf numFmtId="164" fontId="6" fillId="4" borderId="19" xfId="0" applyNumberFormat="1" applyFont="1" applyFill="1" applyBorder="1" applyAlignment="1">
      <alignment horizontal="center" vertical="center"/>
    </xf>
    <xf numFmtId="0" fontId="6" fillId="0" borderId="3" xfId="0" applyFont="1" applyBorder="1"/>
    <xf numFmtId="0" fontId="6" fillId="0" borderId="9" xfId="0" applyFont="1" applyBorder="1"/>
    <xf numFmtId="164" fontId="6" fillId="2" borderId="19" xfId="0" applyNumberFormat="1" applyFont="1" applyFill="1" applyBorder="1" applyAlignment="1">
      <alignment vertical="center"/>
    </xf>
    <xf numFmtId="164" fontId="6" fillId="2" borderId="19" xfId="0" applyNumberFormat="1" applyFont="1" applyFill="1" applyBorder="1" applyAlignment="1">
      <alignment horizontal="center" vertical="center"/>
    </xf>
    <xf numFmtId="10" fontId="6" fillId="4" borderId="19" xfId="2" applyNumberFormat="1" applyFont="1" applyFill="1" applyBorder="1" applyAlignment="1">
      <alignment horizontal="center" vertical="center"/>
    </xf>
    <xf numFmtId="164" fontId="6" fillId="2" borderId="0" xfId="0" applyNumberFormat="1" applyFont="1" applyFill="1"/>
    <xf numFmtId="10" fontId="6" fillId="4" borderId="22" xfId="2" applyNumberFormat="1" applyFont="1" applyFill="1" applyBorder="1" applyAlignment="1">
      <alignment horizontal="center" vertical="center"/>
    </xf>
    <xf numFmtId="0" fontId="3" fillId="2" borderId="0" xfId="0" applyFont="1" applyFill="1" applyAlignment="1">
      <alignment vertical="center" wrapText="1"/>
    </xf>
    <xf numFmtId="0" fontId="7" fillId="0" borderId="19"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vertical="center" wrapText="1"/>
    </xf>
    <xf numFmtId="0" fontId="3" fillId="5" borderId="18" xfId="0" applyFont="1" applyFill="1" applyBorder="1" applyAlignment="1">
      <alignment horizontal="center" vertical="center"/>
    </xf>
    <xf numFmtId="0" fontId="7" fillId="4" borderId="19" xfId="0" applyFont="1" applyFill="1" applyBorder="1" applyAlignment="1">
      <alignment horizontal="justify" vertical="center"/>
    </xf>
    <xf numFmtId="0" fontId="3" fillId="5" borderId="20" xfId="0" applyFont="1" applyFill="1" applyBorder="1" applyAlignment="1">
      <alignment horizontal="center" vertical="center"/>
    </xf>
    <xf numFmtId="0" fontId="7" fillId="0" borderId="26" xfId="0" applyFont="1" applyBorder="1" applyAlignment="1">
      <alignment horizontal="justify" vertical="center" wrapText="1"/>
    </xf>
    <xf numFmtId="164" fontId="0" fillId="0" borderId="0" xfId="0" applyNumberFormat="1"/>
    <xf numFmtId="44" fontId="6" fillId="2" borderId="18" xfId="1" applyFont="1" applyFill="1" applyBorder="1" applyAlignment="1">
      <alignment horizontal="center" vertical="center" wrapText="1"/>
    </xf>
    <xf numFmtId="165" fontId="6" fillId="2" borderId="11" xfId="1" applyNumberFormat="1" applyFont="1" applyFill="1" applyBorder="1" applyAlignment="1">
      <alignment horizontal="center" vertical="center" wrapText="1"/>
    </xf>
    <xf numFmtId="10" fontId="6" fillId="2" borderId="30" xfId="2" applyNumberFormat="1" applyFont="1" applyFill="1" applyBorder="1" applyAlignment="1">
      <alignment horizontal="center"/>
    </xf>
    <xf numFmtId="44" fontId="6" fillId="2" borderId="20" xfId="1" applyFont="1" applyFill="1" applyBorder="1" applyAlignment="1">
      <alignment horizontal="center" vertical="center" wrapText="1"/>
    </xf>
    <xf numFmtId="165" fontId="6" fillId="2" borderId="21" xfId="1" applyNumberFormat="1" applyFont="1" applyFill="1" applyBorder="1" applyAlignment="1">
      <alignment horizontal="center" vertical="center" wrapText="1"/>
    </xf>
    <xf numFmtId="44" fontId="6" fillId="4" borderId="31" xfId="0" applyNumberFormat="1" applyFont="1" applyFill="1" applyBorder="1" applyAlignment="1">
      <alignment horizontal="center"/>
    </xf>
    <xf numFmtId="10" fontId="6" fillId="4" borderId="0" xfId="2" applyNumberFormat="1" applyFont="1" applyFill="1" applyAlignment="1">
      <alignment horizontal="center"/>
    </xf>
    <xf numFmtId="0" fontId="3" fillId="3" borderId="3" xfId="0" applyFont="1" applyFill="1" applyBorder="1" applyAlignment="1">
      <alignment vertical="center" wrapText="1"/>
    </xf>
    <xf numFmtId="0" fontId="3" fillId="3" borderId="9" xfId="0" applyFont="1" applyFill="1" applyBorder="1" applyAlignment="1">
      <alignment vertical="center" wrapText="1"/>
    </xf>
    <xf numFmtId="165" fontId="6" fillId="4" borderId="21" xfId="1" applyNumberFormat="1" applyFont="1" applyFill="1" applyBorder="1" applyAlignment="1">
      <alignment horizontal="center" vertical="center" wrapText="1"/>
    </xf>
    <xf numFmtId="10" fontId="6" fillId="2" borderId="22" xfId="2" applyNumberFormat="1" applyFont="1" applyFill="1" applyBorder="1" applyAlignment="1">
      <alignment horizontal="center"/>
    </xf>
    <xf numFmtId="44" fontId="0" fillId="0" borderId="0" xfId="0" applyNumberFormat="1"/>
    <xf numFmtId="0" fontId="3" fillId="5" borderId="23" xfId="0" applyFont="1" applyFill="1" applyBorder="1" applyAlignment="1">
      <alignment horizontal="center" vertical="center"/>
    </xf>
    <xf numFmtId="0" fontId="7" fillId="4" borderId="25" xfId="0" applyFont="1" applyFill="1" applyBorder="1" applyAlignment="1">
      <alignment horizontal="justify" vertical="center" wrapText="1"/>
    </xf>
    <xf numFmtId="10" fontId="6" fillId="2" borderId="30" xfId="2" applyNumberFormat="1" applyFont="1" applyFill="1" applyBorder="1" applyAlignment="1">
      <alignment horizontal="center" vertical="center"/>
    </xf>
    <xf numFmtId="0" fontId="6" fillId="2" borderId="0" xfId="0" applyFont="1" applyFill="1" applyAlignment="1">
      <alignment vertical="center"/>
    </xf>
    <xf numFmtId="0" fontId="6" fillId="0" borderId="0" xfId="0" applyFont="1" applyAlignment="1">
      <alignment vertical="center"/>
    </xf>
    <xf numFmtId="10" fontId="6" fillId="2" borderId="22" xfId="2" applyNumberFormat="1" applyFont="1" applyFill="1" applyBorder="1" applyAlignment="1">
      <alignment horizontal="center" vertical="center"/>
    </xf>
    <xf numFmtId="0" fontId="3" fillId="3" borderId="35" xfId="0" applyFont="1" applyFill="1" applyBorder="1" applyAlignment="1">
      <alignment vertical="center" wrapText="1"/>
    </xf>
    <xf numFmtId="0" fontId="3" fillId="3" borderId="33" xfId="0" applyFont="1" applyFill="1" applyBorder="1" applyAlignment="1">
      <alignment horizontal="center" vertical="center" wrapText="1"/>
    </xf>
    <xf numFmtId="0" fontId="4" fillId="2" borderId="0" xfId="0" applyFont="1" applyFill="1" applyAlignment="1">
      <alignment vertical="center"/>
    </xf>
    <xf numFmtId="10" fontId="7" fillId="7" borderId="8" xfId="2" applyNumberFormat="1" applyFont="1" applyFill="1" applyBorder="1" applyAlignment="1">
      <alignment horizontal="center" vertical="center"/>
    </xf>
    <xf numFmtId="0" fontId="0" fillId="0" borderId="0" xfId="0" applyAlignment="1">
      <alignment wrapText="1"/>
    </xf>
    <xf numFmtId="10" fontId="0" fillId="0" borderId="0" xfId="2" applyNumberFormat="1" applyFont="1"/>
    <xf numFmtId="0" fontId="0" fillId="0" borderId="0" xfId="0" applyAlignment="1">
      <alignment horizontal="center" vertical="center"/>
    </xf>
    <xf numFmtId="0" fontId="0" fillId="0" borderId="0" xfId="0" applyAlignment="1">
      <alignment horizontal="center" vertical="center" wrapText="1"/>
    </xf>
    <xf numFmtId="10" fontId="0" fillId="0" borderId="0" xfId="2" applyNumberFormat="1" applyFont="1" applyAlignment="1">
      <alignment horizontal="center" vertical="center"/>
    </xf>
    <xf numFmtId="10" fontId="0" fillId="0" borderId="0" xfId="2" applyNumberFormat="1" applyFont="1" applyAlignment="1">
      <alignment horizontal="center"/>
    </xf>
    <xf numFmtId="165" fontId="0" fillId="0" borderId="0" xfId="0" applyNumberFormat="1" applyAlignment="1">
      <alignment horizontal="center" vertical="center"/>
    </xf>
    <xf numFmtId="165" fontId="0" fillId="0" borderId="0" xfId="0" applyNumberFormat="1"/>
    <xf numFmtId="44" fontId="0" fillId="0" borderId="0" xfId="1" applyFont="1" applyAlignment="1">
      <alignment horizontal="center" vertical="center"/>
    </xf>
    <xf numFmtId="44" fontId="0" fillId="0" borderId="0" xfId="1" applyFont="1"/>
    <xf numFmtId="10" fontId="0" fillId="0" borderId="0" xfId="0" applyNumberFormat="1"/>
    <xf numFmtId="0" fontId="7" fillId="0" borderId="25" xfId="0" applyFont="1" applyBorder="1" applyAlignment="1">
      <alignment horizontal="center" vertical="center"/>
    </xf>
    <xf numFmtId="0" fontId="7" fillId="2" borderId="25"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22" xfId="0" applyFont="1" applyBorder="1" applyAlignment="1">
      <alignment horizontal="center" vertical="center"/>
    </xf>
    <xf numFmtId="0" fontId="6" fillId="0" borderId="18"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19" xfId="0" applyFont="1" applyBorder="1" applyAlignment="1">
      <alignment horizontal="justify" vertical="center" wrapText="1"/>
    </xf>
    <xf numFmtId="0" fontId="6" fillId="4" borderId="18" xfId="0" applyFont="1" applyFill="1" applyBorder="1" applyAlignment="1">
      <alignment horizontal="justify" vertical="center" wrapText="1"/>
    </xf>
    <xf numFmtId="0" fontId="11" fillId="4" borderId="11" xfId="0" applyFont="1" applyFill="1" applyBorder="1" applyAlignment="1">
      <alignment horizontal="justify" vertical="center" wrapText="1"/>
    </xf>
    <xf numFmtId="0" fontId="11" fillId="4" borderId="19" xfId="0" applyFont="1" applyFill="1" applyBorder="1" applyAlignment="1">
      <alignment horizontal="justify" vertical="center" wrapText="1"/>
    </xf>
    <xf numFmtId="0" fontId="7" fillId="0" borderId="18" xfId="0" applyFont="1" applyBorder="1" applyAlignment="1">
      <alignment horizontal="center" vertical="center"/>
    </xf>
    <xf numFmtId="0" fontId="7" fillId="0" borderId="11" xfId="0" applyFont="1" applyBorder="1" applyAlignment="1">
      <alignment horizontal="center" vertical="center"/>
    </xf>
    <xf numFmtId="44" fontId="6" fillId="4" borderId="6" xfId="0" applyNumberFormat="1" applyFont="1" applyFill="1" applyBorder="1" applyAlignment="1">
      <alignment horizontal="center" vertical="center"/>
    </xf>
    <xf numFmtId="0" fontId="6" fillId="4" borderId="7" xfId="0" applyFont="1" applyFill="1" applyBorder="1" applyAlignment="1">
      <alignment horizontal="center" vertical="center"/>
    </xf>
    <xf numFmtId="165" fontId="6" fillId="4" borderId="38" xfId="1" applyNumberFormat="1" applyFont="1" applyFill="1" applyBorder="1" applyAlignment="1">
      <alignment horizontal="center" vertical="center" wrapTex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3" fillId="5" borderId="18" xfId="0" applyFont="1" applyFill="1" applyBorder="1" applyAlignment="1">
      <alignment horizontal="center" vertical="center"/>
    </xf>
    <xf numFmtId="0" fontId="3" fillId="5" borderId="37" xfId="0" applyFont="1" applyFill="1" applyBorder="1" applyAlignment="1">
      <alignment horizontal="center" vertical="center"/>
    </xf>
    <xf numFmtId="0" fontId="7" fillId="4" borderId="36" xfId="0" applyFont="1" applyFill="1" applyBorder="1" applyAlignment="1">
      <alignment horizontal="justify" vertical="center" wrapText="1"/>
    </xf>
    <xf numFmtId="0" fontId="7" fillId="4" borderId="39" xfId="0" applyFont="1" applyFill="1" applyBorder="1" applyAlignment="1">
      <alignment horizontal="justify"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6" fillId="4" borderId="17"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6" fillId="4" borderId="26" xfId="0" applyFont="1" applyFill="1" applyBorder="1" applyAlignment="1">
      <alignment horizontal="justify" vertical="center" wrapText="1"/>
    </xf>
    <xf numFmtId="0" fontId="6" fillId="4" borderId="27" xfId="0" applyFont="1" applyFill="1" applyBorder="1" applyAlignment="1">
      <alignment horizontal="justify" vertical="center" wrapText="1"/>
    </xf>
    <xf numFmtId="0" fontId="6" fillId="4" borderId="30" xfId="0" applyFont="1" applyFill="1" applyBorder="1" applyAlignment="1">
      <alignment horizontal="justify" vertical="center" wrapText="1"/>
    </xf>
    <xf numFmtId="0" fontId="3"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44" fontId="6" fillId="2" borderId="18" xfId="1" applyFont="1" applyFill="1" applyBorder="1" applyAlignment="1">
      <alignment horizontal="center" vertical="center" wrapText="1"/>
    </xf>
    <xf numFmtId="44" fontId="6" fillId="2" borderId="11" xfId="1" applyFont="1" applyFill="1" applyBorder="1" applyAlignment="1">
      <alignment horizontal="center" vertical="center" wrapText="1"/>
    </xf>
    <xf numFmtId="44" fontId="6" fillId="2" borderId="20" xfId="1" applyFont="1" applyFill="1" applyBorder="1" applyAlignment="1">
      <alignment horizontal="center" vertical="center" wrapText="1"/>
    </xf>
    <xf numFmtId="44" fontId="6" fillId="2" borderId="21" xfId="1" applyFont="1" applyFill="1" applyBorder="1" applyAlignment="1">
      <alignment horizontal="center" vertical="center" wrapText="1"/>
    </xf>
    <xf numFmtId="165" fontId="6" fillId="2" borderId="11" xfId="1" applyNumberFormat="1" applyFont="1" applyFill="1" applyBorder="1" applyAlignment="1">
      <alignment horizontal="center" vertical="center" wrapText="1"/>
    </xf>
    <xf numFmtId="165" fontId="6" fillId="2" borderId="21" xfId="1"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8" xfId="0" applyFont="1" applyFill="1" applyBorder="1" applyAlignment="1">
      <alignment horizontal="justify" vertical="center" wrapText="1"/>
    </xf>
    <xf numFmtId="0" fontId="7" fillId="4" borderId="11" xfId="0" applyFont="1" applyFill="1" applyBorder="1" applyAlignment="1">
      <alignment horizontal="justify" vertical="center" wrapText="1"/>
    </xf>
    <xf numFmtId="0" fontId="3" fillId="3" borderId="32"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7" fillId="4" borderId="20" xfId="0" applyFont="1" applyFill="1" applyBorder="1" applyAlignment="1">
      <alignment horizontal="justify" vertical="center" wrapText="1"/>
    </xf>
    <xf numFmtId="0" fontId="7" fillId="4" borderId="21" xfId="0" applyFont="1" applyFill="1" applyBorder="1" applyAlignment="1">
      <alignment horizontal="justify" vertical="center" wrapText="1"/>
    </xf>
    <xf numFmtId="10" fontId="6" fillId="4" borderId="36" xfId="2" applyNumberFormat="1" applyFont="1" applyFill="1" applyBorder="1" applyAlignment="1">
      <alignment horizontal="center" vertical="center"/>
    </xf>
    <xf numFmtId="10" fontId="6" fillId="4" borderId="39" xfId="2" applyNumberFormat="1" applyFont="1" applyFill="1" applyBorder="1" applyAlignment="1">
      <alignment horizontal="center" vertical="center"/>
    </xf>
    <xf numFmtId="0" fontId="2" fillId="2" borderId="0" xfId="0" applyFont="1" applyFill="1" applyAlignment="1">
      <alignment horizontal="center"/>
    </xf>
    <xf numFmtId="0" fontId="7" fillId="0" borderId="1"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9" xfId="0" applyFont="1" applyFill="1" applyBorder="1" applyAlignment="1">
      <alignment horizontal="center" vertical="center" wrapText="1"/>
    </xf>
    <xf numFmtId="44" fontId="3" fillId="2" borderId="0" xfId="1" applyFont="1" applyFill="1" applyAlignment="1">
      <alignment horizontal="center" wrapText="1"/>
    </xf>
    <xf numFmtId="0" fontId="2" fillId="2" borderId="0" xfId="0" applyFont="1" applyFill="1" applyAlignment="1">
      <alignment horizont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7" fillId="0" borderId="4" xfId="0" applyFont="1" applyBorder="1" applyAlignment="1">
      <alignment horizontal="center" vertical="center" wrapText="1"/>
    </xf>
    <xf numFmtId="0" fontId="6" fillId="4" borderId="14" xfId="0" applyFont="1" applyFill="1" applyBorder="1" applyAlignment="1">
      <alignment horizontal="center" vertical="center" wrapText="1"/>
    </xf>
    <xf numFmtId="0" fontId="7" fillId="2" borderId="18" xfId="0" applyFont="1" applyFill="1" applyBorder="1" applyAlignment="1">
      <alignment horizontal="justify" vertical="center" wrapText="1"/>
    </xf>
    <xf numFmtId="0" fontId="7" fillId="2" borderId="11" xfId="0" applyFont="1" applyFill="1" applyBorder="1" applyAlignment="1">
      <alignment horizontal="justify" vertical="center" wrapText="1"/>
    </xf>
    <xf numFmtId="0" fontId="3" fillId="3" borderId="11" xfId="0" applyFont="1" applyFill="1" applyBorder="1" applyAlignment="1">
      <alignment horizontal="center" vertical="center" wrapText="1"/>
    </xf>
    <xf numFmtId="0" fontId="7" fillId="0" borderId="18"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11" xfId="0" applyFont="1" applyBorder="1" applyAlignment="1">
      <alignment horizontal="center" vertical="center" wrapText="1"/>
    </xf>
    <xf numFmtId="164" fontId="6" fillId="4" borderId="11" xfId="0" applyNumberFormat="1" applyFont="1" applyFill="1" applyBorder="1" applyAlignment="1">
      <alignment horizontal="center" vertical="center"/>
    </xf>
    <xf numFmtId="0" fontId="6" fillId="0" borderId="0" xfId="0" applyFont="1" applyAlignment="1">
      <alignment horizontal="center"/>
    </xf>
    <xf numFmtId="0" fontId="12" fillId="4" borderId="20" xfId="0" applyFont="1" applyFill="1" applyBorder="1" applyAlignment="1">
      <alignment horizontal="justify" vertical="center" wrapText="1"/>
    </xf>
    <xf numFmtId="0" fontId="12" fillId="4" borderId="21" xfId="0" applyFont="1" applyFill="1" applyBorder="1" applyAlignment="1">
      <alignment horizontal="justify" vertical="center" wrapText="1"/>
    </xf>
    <xf numFmtId="0" fontId="12" fillId="4" borderId="22" xfId="0" applyFont="1" applyFill="1" applyBorder="1" applyAlignment="1">
      <alignment horizontal="justify" vertical="center" wrapText="1"/>
    </xf>
    <xf numFmtId="0" fontId="7" fillId="0" borderId="19" xfId="0" applyFont="1" applyBorder="1" applyAlignment="1">
      <alignment horizontal="center" vertical="center"/>
    </xf>
    <xf numFmtId="0" fontId="7" fillId="0" borderId="22" xfId="0" applyFont="1" applyBorder="1" applyAlignment="1">
      <alignment horizontal="center" vertical="center"/>
    </xf>
    <xf numFmtId="0" fontId="8" fillId="2" borderId="0" xfId="0" applyFont="1" applyFill="1" applyAlignment="1">
      <alignment horizontal="center" vertical="center" wrapText="1"/>
    </xf>
    <xf numFmtId="0" fontId="10" fillId="2" borderId="0" xfId="0" applyFont="1" applyFill="1" applyAlignment="1">
      <alignment horizontal="center" vertical="center" wrapText="1"/>
    </xf>
    <xf numFmtId="0" fontId="9" fillId="2" borderId="0" xfId="0" applyFont="1" applyFill="1" applyAlignment="1">
      <alignment horizontal="center" vertical="center" wrapText="1"/>
    </xf>
    <xf numFmtId="0" fontId="7" fillId="4" borderId="23" xfId="0" applyFont="1" applyFill="1" applyBorder="1" applyAlignment="1">
      <alignment horizontal="justify" vertical="center" wrapText="1"/>
    </xf>
    <xf numFmtId="0" fontId="7" fillId="4" borderId="24" xfId="0" applyFont="1" applyFill="1" applyBorder="1" applyAlignment="1">
      <alignment horizontal="justify"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GT" b="1"/>
              <a:t>Resumen de Ejecución</a:t>
            </a:r>
          </a:p>
        </c:rich>
      </c:tx>
      <c:layout>
        <c:manualLayout>
          <c:xMode val="edge"/>
          <c:yMode val="edge"/>
          <c:x val="0.18268974927754197"/>
          <c:y val="3.477550955282741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plotArea>
      <c:layout/>
      <c:barChart>
        <c:barDir val="col"/>
        <c:grouping val="clustered"/>
        <c:varyColors val="0"/>
        <c:ser>
          <c:idx val="0"/>
          <c:order val="0"/>
          <c:tx>
            <c:strRef>
              <c:f>Hoja2!$H$3</c:f>
              <c:strCache>
                <c:ptCount val="1"/>
                <c:pt idx="0">
                  <c:v>VIGENTE </c:v>
                </c:pt>
              </c:strCache>
            </c:strRef>
          </c:tx>
          <c:spPr>
            <a:solidFill>
              <a:schemeClr val="accent1"/>
            </a:solidFill>
            <a:ln>
              <a:noFill/>
            </a:ln>
            <a:effectLst/>
          </c:spPr>
          <c:invertIfNegative val="0"/>
          <c:dLbls>
            <c:dLbl>
              <c:idx val="0"/>
              <c:layout>
                <c:manualLayout>
                  <c:x val="-4.5978082275557729E-3"/>
                  <c:y val="8.8048196245388122E-2"/>
                </c:manualLayout>
              </c:layout>
              <c:showLegendKey val="0"/>
              <c:showVal val="1"/>
              <c:showCatName val="0"/>
              <c:showSerName val="0"/>
              <c:showPercent val="0"/>
              <c:showBubbleSize val="0"/>
              <c:extLst>
                <c:ext xmlns:c15="http://schemas.microsoft.com/office/drawing/2012/chart" uri="{CE6537A1-D6FC-4f65-9D91-7224C49458BB}">
                  <c15:layout>
                    <c:manualLayout>
                      <c:w val="0.53951706036745406"/>
                      <c:h val="0.23919119333384298"/>
                    </c:manualLayout>
                  </c15:layout>
                </c:ext>
                <c:ext xmlns:c16="http://schemas.microsoft.com/office/drawing/2014/chart" uri="{C3380CC4-5D6E-409C-BE32-E72D297353CC}">
                  <c16:uniqueId val="{00000000-C096-4DB6-9C97-A034001242D3}"/>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Hoja2!$I$3</c:f>
              <c:numCache>
                <c:formatCode>_("Q"* #,##0.00_);_("Q"* \(#,##0.00\);_("Q"* "-"??_);_(@_)</c:formatCode>
                <c:ptCount val="1"/>
                <c:pt idx="0">
                  <c:v>30524975</c:v>
                </c:pt>
              </c:numCache>
            </c:numRef>
          </c:val>
          <c:extLst>
            <c:ext xmlns:c16="http://schemas.microsoft.com/office/drawing/2014/chart" uri="{C3380CC4-5D6E-409C-BE32-E72D297353CC}">
              <c16:uniqueId val="{00000001-C096-4DB6-9C97-A034001242D3}"/>
            </c:ext>
          </c:extLst>
        </c:ser>
        <c:ser>
          <c:idx val="1"/>
          <c:order val="1"/>
          <c:tx>
            <c:strRef>
              <c:f>Hoja2!$H$4</c:f>
              <c:strCache>
                <c:ptCount val="1"/>
                <c:pt idx="0">
                  <c:v>EJECUTADO</c:v>
                </c:pt>
              </c:strCache>
            </c:strRef>
          </c:tx>
          <c:spPr>
            <a:solidFill>
              <a:schemeClr val="accent2"/>
            </a:solidFill>
            <a:ln>
              <a:noFill/>
            </a:ln>
            <a:effectLst/>
          </c:spPr>
          <c:invertIfNegative val="0"/>
          <c:dLbls>
            <c:dLbl>
              <c:idx val="0"/>
              <c:layout>
                <c:manualLayout>
                  <c:x val="5.1312976301251555E-2"/>
                  <c:y val="9.0008606788305731E-2"/>
                </c:manualLayout>
              </c:layout>
              <c:showLegendKey val="0"/>
              <c:showVal val="1"/>
              <c:showCatName val="0"/>
              <c:showSerName val="0"/>
              <c:showPercent val="0"/>
              <c:showBubbleSize val="0"/>
              <c:extLst>
                <c:ext xmlns:c15="http://schemas.microsoft.com/office/drawing/2012/chart" uri="{CE6537A1-D6FC-4f65-9D91-7224C49458BB}">
                  <c15:layout>
                    <c:manualLayout>
                      <c:w val="0.50733315232147702"/>
                      <c:h val="0.23271870142445786"/>
                    </c:manualLayout>
                  </c15:layout>
                </c:ext>
                <c:ext xmlns:c16="http://schemas.microsoft.com/office/drawing/2014/chart" uri="{C3380CC4-5D6E-409C-BE32-E72D297353CC}">
                  <c16:uniqueId val="{00000002-C096-4DB6-9C97-A034001242D3}"/>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Hoja2!$I$4</c:f>
              <c:numCache>
                <c:formatCode>_("Q"* #,##0.00_);_("Q"* \(#,##0.00\);_("Q"* "-"??_);_(@_)</c:formatCode>
                <c:ptCount val="1"/>
                <c:pt idx="0">
                  <c:v>24065469.57</c:v>
                </c:pt>
              </c:numCache>
            </c:numRef>
          </c:val>
          <c:extLst>
            <c:ext xmlns:c16="http://schemas.microsoft.com/office/drawing/2014/chart" uri="{C3380CC4-5D6E-409C-BE32-E72D297353CC}">
              <c16:uniqueId val="{00000003-C096-4DB6-9C97-A034001242D3}"/>
            </c:ext>
          </c:extLst>
        </c:ser>
        <c:dLbls>
          <c:showLegendKey val="0"/>
          <c:showVal val="0"/>
          <c:showCatName val="0"/>
          <c:showSerName val="0"/>
          <c:showPercent val="0"/>
          <c:showBubbleSize val="0"/>
        </c:dLbls>
        <c:gapWidth val="182"/>
        <c:axId val="535473311"/>
        <c:axId val="535468511"/>
      </c:barChart>
      <c:catAx>
        <c:axId val="535473311"/>
        <c:scaling>
          <c:orientation val="minMax"/>
        </c:scaling>
        <c:delete val="1"/>
        <c:axPos val="b"/>
        <c:majorTickMark val="none"/>
        <c:minorTickMark val="none"/>
        <c:tickLblPos val="nextTo"/>
        <c:crossAx val="535468511"/>
        <c:crossesAt val="0"/>
        <c:auto val="1"/>
        <c:lblAlgn val="ctr"/>
        <c:lblOffset val="100"/>
        <c:noMultiLvlLbl val="0"/>
      </c:catAx>
      <c:valAx>
        <c:axId val="535468511"/>
        <c:scaling>
          <c:orientation val="minMax"/>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none"/>
        <c:minorTickMark val="none"/>
        <c:tickLblPos val="nextTo"/>
        <c:crossAx val="5354733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8612286456841568"/>
          <c:y val="1.979087858570141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Hoja2!$D$41</c:f>
              <c:strCache>
                <c:ptCount val="1"/>
                <c:pt idx="0">
                  <c:v>Gestión de Presupuesto por Mes
% Ejecución</c:v>
                </c:pt>
              </c:strCache>
            </c:strRef>
          </c:tx>
          <c:explosion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EC14-454C-8E92-E231AF0EF89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EC14-454C-8E92-E231AF0EF89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EC14-454C-8E92-E231AF0EF897}"/>
              </c:ext>
            </c:extLst>
          </c:dPt>
          <c:dLbls>
            <c:dLbl>
              <c:idx val="0"/>
              <c:layout>
                <c:manualLayout>
                  <c:x val="-0.20428349969641735"/>
                  <c:y val="2.2705635081109635E-2"/>
                </c:manualLayout>
              </c:layout>
              <c:tx>
                <c:rich>
                  <a:bodyPr/>
                  <a:lstStyle/>
                  <a:p>
                    <a:fld id="{8120603C-4A87-48D9-A8F5-2BB5A9A29B19}" type="CELLRANGE">
                      <a:rPr lang="en-US" baseline="0"/>
                      <a:pPr/>
                      <a:t>[CELLRANGE]</a:t>
                    </a:fld>
                    <a:r>
                      <a:rPr lang="en-US" baseline="0"/>
                      <a:t>
</a:t>
                    </a:r>
                    <a:fld id="{5AA0F217-0352-49D6-BFC8-3270ACE9EA86}" type="CATEGORYNAME">
                      <a:rPr lang="en-US" baseline="0"/>
                      <a:pPr/>
                      <a:t>[NOMBRE DE CATEGORÍA]</a:t>
                    </a:fld>
                    <a:r>
                      <a:rPr lang="en-US" baseline="0"/>
                      <a:t>
</a:t>
                    </a:r>
                    <a:fld id="{D2C6DFCC-A355-4A80-BBF0-45A3804163CA}"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128845163753277"/>
                      <c:h val="0.19759450171821305"/>
                    </c:manualLayout>
                  </c15:layout>
                  <c15:dlblFieldTable/>
                  <c15:showDataLabelsRange val="1"/>
                </c:ext>
                <c:ext xmlns:c16="http://schemas.microsoft.com/office/drawing/2014/chart" uri="{C3380CC4-5D6E-409C-BE32-E72D297353CC}">
                  <c16:uniqueId val="{00000001-EC14-454C-8E92-E231AF0EF897}"/>
                </c:ext>
              </c:extLst>
            </c:dLbl>
            <c:dLbl>
              <c:idx val="1"/>
              <c:layout>
                <c:manualLayout>
                  <c:x val="0.15411779129318534"/>
                  <c:y val="-0.27529968079053363"/>
                </c:manualLayout>
              </c:layout>
              <c:tx>
                <c:rich>
                  <a:bodyPr/>
                  <a:lstStyle/>
                  <a:p>
                    <a:fld id="{B9CB154B-387F-4D63-8429-F743CA934196}" type="CELLRANGE">
                      <a:rPr lang="en-US" baseline="0"/>
                      <a:pPr/>
                      <a:t>[CELLRANGE]</a:t>
                    </a:fld>
                    <a:r>
                      <a:rPr lang="en-US" baseline="0"/>
                      <a:t>
</a:t>
                    </a:r>
                    <a:fld id="{072C3CB1-FBAE-40D6-BE31-0DB828C1F882}" type="CATEGORYNAME">
                      <a:rPr lang="en-US" baseline="0"/>
                      <a:pPr/>
                      <a:t>[NOMBRE DE CATEGORÍA]</a:t>
                    </a:fld>
                    <a:r>
                      <a:rPr lang="en-US" baseline="0"/>
                      <a:t>
</a:t>
                    </a:r>
                    <a:fld id="{4D49D540-D0D0-4B30-82A3-E147AEC68CAB}"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14-454C-8E92-E231AF0EF897}"/>
                </c:ext>
              </c:extLst>
            </c:dLbl>
            <c:dLbl>
              <c:idx val="2"/>
              <c:tx>
                <c:rich>
                  <a:bodyPr/>
                  <a:lstStyle/>
                  <a:p>
                    <a:fld id="{C8FF8BCC-1656-40A5-8AB5-4DC50C64F2F9}" type="CELLRANGE">
                      <a:rPr lang="en-US" baseline="0"/>
                      <a:pPr/>
                      <a:t>[CELLRANGE]</a:t>
                    </a:fld>
                    <a:r>
                      <a:rPr lang="en-US" baseline="0"/>
                      <a:t>
</a:t>
                    </a:r>
                    <a:fld id="{371B1C02-36BD-40B0-9CEE-F8DE4CE2A787}" type="CATEGORYNAME">
                      <a:rPr lang="en-US" baseline="0"/>
                      <a:pPr/>
                      <a:t>[NOMBRE DE CATEGORÍA]</a:t>
                    </a:fld>
                    <a:r>
                      <a:rPr lang="en-US" baseline="0"/>
                      <a:t>
</a:t>
                    </a:r>
                    <a:fld id="{4999480F-A053-4F00-96CB-1850CA02B3D0}"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14-454C-8E92-E231AF0EF897}"/>
                </c:ext>
              </c:extLst>
            </c:dLbl>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GT"/>
              </a:p>
            </c:txPr>
            <c:dLblPos val="ctr"/>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Hoja2!$A$42:$A$44</c:f>
              <c:strCache>
                <c:ptCount val="3"/>
                <c:pt idx="0">
                  <c:v>STCNS</c:v>
                </c:pt>
                <c:pt idx="1">
                  <c:v>INEES</c:v>
                </c:pt>
                <c:pt idx="2">
                  <c:v>IGSNS</c:v>
                </c:pt>
              </c:strCache>
            </c:strRef>
          </c:cat>
          <c:val>
            <c:numRef>
              <c:f>Hoja2!$D$42:$D$44</c:f>
              <c:numCache>
                <c:formatCode>0.00%</c:formatCode>
                <c:ptCount val="3"/>
                <c:pt idx="0">
                  <c:v>0.11576521772989293</c:v>
                </c:pt>
                <c:pt idx="1">
                  <c:v>6.9871293623976719E-2</c:v>
                </c:pt>
                <c:pt idx="2">
                  <c:v>8.3469532402769289E-2</c:v>
                </c:pt>
              </c:numCache>
            </c:numRef>
          </c:val>
          <c:extLst>
            <c:ext xmlns:c15="http://schemas.microsoft.com/office/drawing/2012/chart" uri="{02D57815-91ED-43cb-92C2-25804820EDAC}">
              <c15:datalabelsRange>
                <c15:f>Hoja2!$C$42:$C$44</c15:f>
                <c15:dlblRangeCache>
                  <c:ptCount val="3"/>
                  <c:pt idx="0">
                    <c:v> Q1,739,257.21 </c:v>
                  </c:pt>
                  <c:pt idx="1">
                    <c:v> Q537,330.86 </c:v>
                  </c:pt>
                  <c:pt idx="2">
                    <c:v> Q651,953.39 </c:v>
                  </c:pt>
                </c15:dlblRangeCache>
              </c15:datalabelsRange>
            </c:ext>
            <c:ext xmlns:c16="http://schemas.microsoft.com/office/drawing/2014/chart" uri="{C3380CC4-5D6E-409C-BE32-E72D297353CC}">
              <c16:uniqueId val="{00000006-EC14-454C-8E92-E231AF0EF897}"/>
            </c:ext>
          </c:extLst>
        </c:ser>
        <c:dLbls>
          <c:dLblPos val="ctr"/>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Hoja2!$B$3</c:f>
              <c:strCache>
                <c:ptCount val="1"/>
                <c:pt idx="0">
                  <c:v> VIGENTE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Hoja2!$A$5:$A$7</c:f>
              <c:numCache>
                <c:formatCode>General</c:formatCode>
                <c:ptCount val="3"/>
                <c:pt idx="0">
                  <c:v>67</c:v>
                </c:pt>
                <c:pt idx="1">
                  <c:v>68</c:v>
                </c:pt>
                <c:pt idx="2">
                  <c:v>69</c:v>
                </c:pt>
              </c:numCache>
            </c:numRef>
          </c:cat>
          <c:val>
            <c:numRef>
              <c:f>Hoja2!$B$5:$B$7</c:f>
              <c:numCache>
                <c:formatCode>_("Q"* #,##0.00_);_("Q"* \(#,##0.00\);_("Q"* "-"??_);_(@_)</c:formatCode>
                <c:ptCount val="3"/>
                <c:pt idx="0">
                  <c:v>15024005</c:v>
                </c:pt>
                <c:pt idx="1">
                  <c:v>7690295</c:v>
                </c:pt>
                <c:pt idx="2">
                  <c:v>7810675</c:v>
                </c:pt>
              </c:numCache>
            </c:numRef>
          </c:val>
          <c:extLst>
            <c:ext xmlns:c16="http://schemas.microsoft.com/office/drawing/2014/chart" uri="{C3380CC4-5D6E-409C-BE32-E72D297353CC}">
              <c16:uniqueId val="{00000000-2893-4834-A602-4F1F5820451F}"/>
            </c:ext>
          </c:extLst>
        </c:ser>
        <c:ser>
          <c:idx val="1"/>
          <c:order val="1"/>
          <c:tx>
            <c:strRef>
              <c:f>Hoja2!$C$3</c:f>
              <c:strCache>
                <c:ptCount val="1"/>
                <c:pt idx="0">
                  <c:v>EJECUTADO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Hoja2!$A$5:$A$7</c:f>
              <c:numCache>
                <c:formatCode>General</c:formatCode>
                <c:ptCount val="3"/>
                <c:pt idx="0">
                  <c:v>67</c:v>
                </c:pt>
                <c:pt idx="1">
                  <c:v>68</c:v>
                </c:pt>
                <c:pt idx="2">
                  <c:v>69</c:v>
                </c:pt>
              </c:numCache>
            </c:numRef>
          </c:cat>
          <c:val>
            <c:numRef>
              <c:f>Hoja2!$C$5:$C$7</c:f>
              <c:numCache>
                <c:formatCode>"Q"#,##0.00</c:formatCode>
                <c:ptCount val="3"/>
                <c:pt idx="0">
                  <c:v>12151156.1</c:v>
                </c:pt>
                <c:pt idx="1">
                  <c:v>5983210.5300000003</c:v>
                </c:pt>
                <c:pt idx="2">
                  <c:v>5931102.9400000004</c:v>
                </c:pt>
              </c:numCache>
            </c:numRef>
          </c:val>
          <c:extLst>
            <c:ext xmlns:c16="http://schemas.microsoft.com/office/drawing/2014/chart" uri="{C3380CC4-5D6E-409C-BE32-E72D297353CC}">
              <c16:uniqueId val="{00000001-2893-4834-A602-4F1F5820451F}"/>
            </c:ext>
          </c:extLst>
        </c:ser>
        <c:dLbls>
          <c:dLblPos val="outEnd"/>
          <c:showLegendKey val="0"/>
          <c:showVal val="1"/>
          <c:showCatName val="0"/>
          <c:showSerName val="0"/>
          <c:showPercent val="0"/>
          <c:showBubbleSize val="0"/>
        </c:dLbls>
        <c:gapWidth val="219"/>
        <c:overlap val="-27"/>
        <c:axId val="436095023"/>
        <c:axId val="436093583"/>
      </c:barChart>
      <c:catAx>
        <c:axId val="436095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436093583"/>
        <c:crosses val="autoZero"/>
        <c:auto val="1"/>
        <c:lblAlgn val="ctr"/>
        <c:lblOffset val="100"/>
        <c:noMultiLvlLbl val="0"/>
      </c:catAx>
      <c:valAx>
        <c:axId val="436093583"/>
        <c:scaling>
          <c:orientation val="minMax"/>
        </c:scaling>
        <c:delete val="0"/>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436095023"/>
        <c:crosses val="autoZero"/>
        <c:crossBetween val="between"/>
        <c:majorUnit val="5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STCNS</a:t>
            </a:r>
          </a:p>
          <a:p>
            <a:pPr>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Presupuesto Acumulado</a:t>
            </a:r>
            <a:endParaRPr lang="es-GT"/>
          </a:p>
        </c:rich>
      </c:tx>
      <c:layout>
        <c:manualLayout>
          <c:xMode val="edge"/>
          <c:yMode val="edge"/>
          <c:x val="2.5399583672730446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Hoja2!$H$3</c:f>
              <c:strCache>
                <c:ptCount val="1"/>
                <c:pt idx="0">
                  <c:v>VIGENTE </c:v>
                </c:pt>
              </c:strCache>
            </c:strRef>
          </c:tx>
          <c:spPr>
            <a:solidFill>
              <a:schemeClr val="accent1"/>
            </a:solidFill>
            <a:ln>
              <a:noFill/>
            </a:ln>
            <a:effectLst/>
          </c:spPr>
          <c:invertIfNegative val="0"/>
          <c:dLbls>
            <c:dLbl>
              <c:idx val="0"/>
              <c:layout>
                <c:manualLayout>
                  <c:x val="-4.5977011494252873E-3"/>
                  <c:y val="7.1197411003236274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53951706036745406"/>
                      <c:h val="0.23919119333384298"/>
                    </c:manualLayout>
                  </c15:layout>
                </c:ext>
                <c:ext xmlns:c16="http://schemas.microsoft.com/office/drawing/2014/chart" uri="{C3380CC4-5D6E-409C-BE32-E72D297353CC}">
                  <c16:uniqueId val="{00000004-A39D-4138-BA8B-03C7B994D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Hoja2!$I$3</c:f>
              <c:numCache>
                <c:formatCode>_("Q"* #,##0.00_);_("Q"* \(#,##0.00\);_("Q"* "-"??_);_(@_)</c:formatCode>
                <c:ptCount val="1"/>
                <c:pt idx="0">
                  <c:v>30524975</c:v>
                </c:pt>
              </c:numCache>
            </c:numRef>
          </c:val>
          <c:extLst>
            <c:ext xmlns:c16="http://schemas.microsoft.com/office/drawing/2014/chart" uri="{C3380CC4-5D6E-409C-BE32-E72D297353CC}">
              <c16:uniqueId val="{00000000-A39D-4138-BA8B-03C7B994DEF0}"/>
            </c:ext>
          </c:extLst>
        </c:ser>
        <c:ser>
          <c:idx val="1"/>
          <c:order val="1"/>
          <c:tx>
            <c:strRef>
              <c:f>Hoja2!$H$4</c:f>
              <c:strCache>
                <c:ptCount val="1"/>
                <c:pt idx="0">
                  <c:v>EJECUTADO</c:v>
                </c:pt>
              </c:strCache>
            </c:strRef>
          </c:tx>
          <c:spPr>
            <a:solidFill>
              <a:schemeClr val="accent2"/>
            </a:solidFill>
            <a:ln>
              <a:noFill/>
            </a:ln>
            <a:effectLst/>
          </c:spPr>
          <c:invertIfNegative val="0"/>
          <c:dLbls>
            <c:dLbl>
              <c:idx val="0"/>
              <c:layout>
                <c:manualLayout>
                  <c:x val="9.6551724137931033E-2"/>
                  <c:y val="3.2362459546925564E-2"/>
                </c:manualLayout>
              </c:layout>
              <c:showLegendKey val="0"/>
              <c:showVal val="1"/>
              <c:showCatName val="0"/>
              <c:showSerName val="0"/>
              <c:showPercent val="0"/>
              <c:showBubbleSize val="0"/>
              <c:extLst>
                <c:ext xmlns:c15="http://schemas.microsoft.com/office/drawing/2012/chart" uri="{CE6537A1-D6FC-4f65-9D91-7224C49458BB}">
                  <c15:layout>
                    <c:manualLayout>
                      <c:w val="0.50733315232147702"/>
                      <c:h val="0.23271870142445786"/>
                    </c:manualLayout>
                  </c15:layout>
                </c:ext>
                <c:ext xmlns:c16="http://schemas.microsoft.com/office/drawing/2014/chart" uri="{C3380CC4-5D6E-409C-BE32-E72D297353CC}">
                  <c16:uniqueId val="{00000003-A39D-4138-BA8B-03C7B994D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Hoja2!$I$4</c:f>
              <c:numCache>
                <c:formatCode>_("Q"* #,##0.00_);_("Q"* \(#,##0.00\);_("Q"* "-"??_);_(@_)</c:formatCode>
                <c:ptCount val="1"/>
                <c:pt idx="0">
                  <c:v>24065469.57</c:v>
                </c:pt>
              </c:numCache>
            </c:numRef>
          </c:val>
          <c:extLst>
            <c:ext xmlns:c16="http://schemas.microsoft.com/office/drawing/2014/chart" uri="{C3380CC4-5D6E-409C-BE32-E72D297353CC}">
              <c16:uniqueId val="{00000002-A39D-4138-BA8B-03C7B994DEF0}"/>
            </c:ext>
          </c:extLst>
        </c:ser>
        <c:dLbls>
          <c:showLegendKey val="0"/>
          <c:showVal val="0"/>
          <c:showCatName val="0"/>
          <c:showSerName val="0"/>
          <c:showPercent val="0"/>
          <c:showBubbleSize val="0"/>
        </c:dLbls>
        <c:gapWidth val="182"/>
        <c:axId val="535473311"/>
        <c:axId val="535468511"/>
      </c:barChart>
      <c:catAx>
        <c:axId val="535473311"/>
        <c:scaling>
          <c:orientation val="minMax"/>
        </c:scaling>
        <c:delete val="1"/>
        <c:axPos val="b"/>
        <c:majorTickMark val="none"/>
        <c:minorTickMark val="none"/>
        <c:tickLblPos val="nextTo"/>
        <c:crossAx val="535468511"/>
        <c:crossesAt val="0"/>
        <c:auto val="1"/>
        <c:lblAlgn val="ctr"/>
        <c:lblOffset val="100"/>
        <c:noMultiLvlLbl val="0"/>
      </c:catAx>
      <c:valAx>
        <c:axId val="535468511"/>
        <c:scaling>
          <c:orientation val="minMax"/>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none"/>
        <c:minorTickMark val="none"/>
        <c:tickLblPos val="nextTo"/>
        <c:crossAx val="535473311"/>
        <c:crosses val="autoZero"/>
        <c:crossBetween val="between"/>
      </c:valAx>
      <c:spPr>
        <a:noFill/>
        <a:ln>
          <a:noFill/>
        </a:ln>
        <a:effectLst/>
      </c:spPr>
    </c:plotArea>
    <c:legend>
      <c:legendPos val="b"/>
      <c:layout>
        <c:manualLayout>
          <c:xMode val="edge"/>
          <c:yMode val="edge"/>
          <c:x val="0.25492370350257942"/>
          <c:y val="0.85194098310526734"/>
          <c:w val="0.53612924246538152"/>
          <c:h val="0.10922406543842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7896494478514713"/>
          <c:y val="5.154639175257731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Hoja2!$D$41</c:f>
              <c:strCache>
                <c:ptCount val="1"/>
                <c:pt idx="0">
                  <c:v>Gestión de Presupuesto por Mes
% Ejecución</c:v>
                </c:pt>
              </c:strCache>
            </c:strRef>
          </c:tx>
          <c:explosion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3-1E92-460D-A5AB-ECB1432DED44}"/>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5-1E92-460D-A5AB-ECB1432DED44}"/>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4-1E92-460D-A5AB-ECB1432DED44}"/>
              </c:ext>
            </c:extLst>
          </c:dPt>
          <c:dLbls>
            <c:dLbl>
              <c:idx val="0"/>
              <c:tx>
                <c:rich>
                  <a:bodyPr/>
                  <a:lstStyle/>
                  <a:p>
                    <a:fld id="{69838341-2265-4B9D-9305-122596E7F6EA}" type="CELLRANGE">
                      <a:rPr lang="en-US" baseline="0"/>
                      <a:pPr/>
                      <a:t>[CELLRANGE]</a:t>
                    </a:fld>
                    <a:r>
                      <a:rPr lang="en-US" baseline="0"/>
                      <a:t>
</a:t>
                    </a:r>
                    <a:fld id="{81373DE4-7A84-41A8-958D-A85735B0F3C7}" type="CATEGORYNAME">
                      <a:rPr lang="en-US" baseline="0"/>
                      <a:pPr/>
                      <a:t>[NOMBRE DE CATEGORÍA]</a:t>
                    </a:fld>
                    <a:r>
                      <a:rPr lang="en-US" baseline="0"/>
                      <a:t>
</a:t>
                    </a:r>
                    <a:fld id="{2D699F07-9B94-4844-8D6D-7B9547EC3E9E}"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layout>
                    <c:manualLayout>
                      <c:w val="0.22128845163753277"/>
                      <c:h val="0.19759450171821305"/>
                    </c:manualLayout>
                  </c15:layout>
                  <c15:dlblFieldTable/>
                  <c15:showDataLabelsRange val="1"/>
                </c:ext>
                <c:ext xmlns:c16="http://schemas.microsoft.com/office/drawing/2014/chart" uri="{C3380CC4-5D6E-409C-BE32-E72D297353CC}">
                  <c16:uniqueId val="{00000003-1E92-460D-A5AB-ECB1432DED44}"/>
                </c:ext>
              </c:extLst>
            </c:dLbl>
            <c:dLbl>
              <c:idx val="1"/>
              <c:layout>
                <c:manualLayout>
                  <c:x val="8.7871382490254654E-2"/>
                  <c:y val="-0.33767730064669749"/>
                </c:manualLayout>
              </c:layout>
              <c:tx>
                <c:rich>
                  <a:bodyPr/>
                  <a:lstStyle/>
                  <a:p>
                    <a:fld id="{E9BCF0D8-7545-4FF1-8D19-F80DB7208E1A}" type="CELLRANGE">
                      <a:rPr lang="en-US" baseline="0"/>
                      <a:pPr/>
                      <a:t>[CELLRANGE]</a:t>
                    </a:fld>
                    <a:r>
                      <a:rPr lang="en-US" baseline="0"/>
                      <a:t>
</a:t>
                    </a:r>
                    <a:fld id="{CA3491B1-67A7-45C4-92C9-24EF5080D78F}" type="CATEGORYNAME">
                      <a:rPr lang="en-US" baseline="0"/>
                      <a:pPr/>
                      <a:t>[NOMBRE DE CATEGORÍA]</a:t>
                    </a:fld>
                    <a:r>
                      <a:rPr lang="en-US" baseline="0"/>
                      <a:t>
</a:t>
                    </a:r>
                    <a:fld id="{BD6F5C19-D2B3-4FDA-BABB-4AA0C4EF9142}"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1E92-460D-A5AB-ECB1432DED44}"/>
                </c:ext>
              </c:extLst>
            </c:dLbl>
            <c:dLbl>
              <c:idx val="2"/>
              <c:tx>
                <c:rich>
                  <a:bodyPr/>
                  <a:lstStyle/>
                  <a:p>
                    <a:fld id="{510D6968-B0D9-4978-B5AE-A8E36CFDA5EF}" type="CELLRANGE">
                      <a:rPr lang="en-US" baseline="0"/>
                      <a:pPr/>
                      <a:t>[CELLRANGE]</a:t>
                    </a:fld>
                    <a:r>
                      <a:rPr lang="en-US" baseline="0"/>
                      <a:t>
</a:t>
                    </a:r>
                    <a:fld id="{D8B6DCF9-F355-47E5-8767-4967D09F5D4B}" type="CATEGORYNAME">
                      <a:rPr lang="en-US" baseline="0"/>
                      <a:pPr/>
                      <a:t>[NOMBRE DE CATEGORÍA]</a:t>
                    </a:fld>
                    <a:r>
                      <a:rPr lang="en-US" baseline="0"/>
                      <a:t>
</a:t>
                    </a:r>
                    <a:fld id="{74B7AB50-57EC-497B-9943-223CD57CC5D6}"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1E92-460D-A5AB-ECB1432DED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f>Hoja2!$A$42:$A$44</c:f>
              <c:strCache>
                <c:ptCount val="3"/>
                <c:pt idx="0">
                  <c:v>STCNS</c:v>
                </c:pt>
                <c:pt idx="1">
                  <c:v>INEES</c:v>
                </c:pt>
                <c:pt idx="2">
                  <c:v>IGSNS</c:v>
                </c:pt>
              </c:strCache>
            </c:strRef>
          </c:cat>
          <c:val>
            <c:numRef>
              <c:f>Hoja2!$D$42:$D$44</c:f>
              <c:numCache>
                <c:formatCode>0.00%</c:formatCode>
                <c:ptCount val="3"/>
                <c:pt idx="0">
                  <c:v>0.11576521772989293</c:v>
                </c:pt>
                <c:pt idx="1">
                  <c:v>6.9871293623976719E-2</c:v>
                </c:pt>
                <c:pt idx="2">
                  <c:v>8.3469532402769289E-2</c:v>
                </c:pt>
              </c:numCache>
            </c:numRef>
          </c:val>
          <c:extLst>
            <c:ext xmlns:c15="http://schemas.microsoft.com/office/drawing/2012/chart" uri="{02D57815-91ED-43cb-92C2-25804820EDAC}">
              <c15:datalabelsRange>
                <c15:f>Hoja2!$C$42:$C$44</c15:f>
                <c15:dlblRangeCache>
                  <c:ptCount val="3"/>
                  <c:pt idx="0">
                    <c:v> Q1,739,257.21 </c:v>
                  </c:pt>
                  <c:pt idx="1">
                    <c:v> Q537,330.86 </c:v>
                  </c:pt>
                  <c:pt idx="2">
                    <c:v> Q651,953.39 </c:v>
                  </c:pt>
                </c15:dlblRangeCache>
              </c15:datalabelsRange>
            </c:ext>
            <c:ext xmlns:c16="http://schemas.microsoft.com/office/drawing/2014/chart" uri="{C3380CC4-5D6E-409C-BE32-E72D297353CC}">
              <c16:uniqueId val="{00000000-1E92-460D-A5AB-ECB1432DED44}"/>
            </c:ext>
          </c:extLst>
        </c:ser>
        <c:dLbls>
          <c:dLblPos val="ctr"/>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Hoja2!$C$51</c:f>
              <c:strCache>
                <c:ptCount val="1"/>
                <c:pt idx="0">
                  <c:v>Ejecutado</c:v>
                </c:pt>
              </c:strCache>
            </c:strRef>
          </c:tx>
          <c:spPr>
            <a:solidFill>
              <a:schemeClr val="accent1"/>
            </a:solidFill>
            <a:ln>
              <a:noFill/>
            </a:ln>
            <a:effectLst/>
          </c:spPr>
          <c:invertIfNegative val="0"/>
          <c:dLbls>
            <c:delete val="1"/>
          </c:dLbls>
          <c:cat>
            <c:strRef>
              <c:f>Hoja2!$A$52:$A$54</c:f>
              <c:strCache>
                <c:ptCount val="3"/>
                <c:pt idx="0">
                  <c:v>STCNS</c:v>
                </c:pt>
                <c:pt idx="1">
                  <c:v>INEES</c:v>
                </c:pt>
                <c:pt idx="2">
                  <c:v>IGSNS</c:v>
                </c:pt>
              </c:strCache>
            </c:strRef>
          </c:cat>
          <c:val>
            <c:numRef>
              <c:f>Hoja2!$C$52:$C$54</c:f>
              <c:numCache>
                <c:formatCode>_("Q"* #,##0.00_);_("Q"* \(#,##0.00\);_("Q"* "-"??_);_(@_)</c:formatCode>
                <c:ptCount val="3"/>
                <c:pt idx="0">
                  <c:v>12151156.1</c:v>
                </c:pt>
                <c:pt idx="1">
                  <c:v>5983210.5300000003</c:v>
                </c:pt>
                <c:pt idx="2">
                  <c:v>5931102.9400000004</c:v>
                </c:pt>
              </c:numCache>
            </c:numRef>
          </c:val>
          <c:extLst>
            <c:ext xmlns:c16="http://schemas.microsoft.com/office/drawing/2014/chart" uri="{C3380CC4-5D6E-409C-BE32-E72D297353CC}">
              <c16:uniqueId val="{00000000-5668-456F-868F-43807415A5EC}"/>
            </c:ext>
          </c:extLst>
        </c:ser>
        <c:ser>
          <c:idx val="1"/>
          <c:order val="1"/>
          <c:tx>
            <c:strRef>
              <c:f>Hoja2!$D$51</c:f>
              <c:strCache>
                <c:ptCount val="1"/>
                <c:pt idx="0">
                  <c:v>Porcentaje de Ejecución</c:v>
                </c:pt>
              </c:strCache>
            </c:strRef>
          </c:tx>
          <c:spPr>
            <a:solidFill>
              <a:schemeClr val="accent2"/>
            </a:solidFill>
            <a:ln>
              <a:noFill/>
            </a:ln>
            <a:effectLst/>
          </c:spPr>
          <c:invertIfNegative val="0"/>
          <c:dLbls>
            <c:delete val="1"/>
          </c:dLbls>
          <c:cat>
            <c:strRef>
              <c:f>Hoja2!$A$52:$A$54</c:f>
              <c:strCache>
                <c:ptCount val="3"/>
                <c:pt idx="0">
                  <c:v>STCNS</c:v>
                </c:pt>
                <c:pt idx="1">
                  <c:v>INEES</c:v>
                </c:pt>
                <c:pt idx="2">
                  <c:v>IGSNS</c:v>
                </c:pt>
              </c:strCache>
            </c:strRef>
          </c:cat>
          <c:val>
            <c:numRef>
              <c:f>Hoja2!$D$52:$D$54</c:f>
              <c:numCache>
                <c:formatCode>0.00%</c:formatCode>
                <c:ptCount val="3"/>
                <c:pt idx="0">
                  <c:v>0.80878275133694377</c:v>
                </c:pt>
                <c:pt idx="1">
                  <c:v>0.7780209380784483</c:v>
                </c:pt>
                <c:pt idx="2">
                  <c:v>0.7593585624801954</c:v>
                </c:pt>
              </c:numCache>
            </c:numRef>
          </c:val>
          <c:extLst>
            <c:ext xmlns:c16="http://schemas.microsoft.com/office/drawing/2014/chart" uri="{C3380CC4-5D6E-409C-BE32-E72D297353CC}">
              <c16:uniqueId val="{00000003-24F7-4F7F-B8D5-9399CDE7353D}"/>
            </c:ext>
          </c:extLst>
        </c:ser>
        <c:dLbls>
          <c:dLblPos val="outEnd"/>
          <c:showLegendKey val="0"/>
          <c:showVal val="1"/>
          <c:showCatName val="0"/>
          <c:showSerName val="0"/>
          <c:showPercent val="0"/>
          <c:showBubbleSize val="0"/>
        </c:dLbls>
        <c:gapWidth val="219"/>
        <c:overlap val="-27"/>
        <c:axId val="63273999"/>
        <c:axId val="63273519"/>
      </c:barChart>
      <c:catAx>
        <c:axId val="6327399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crossAx val="63273519"/>
        <c:crosses val="autoZero"/>
        <c:auto val="1"/>
        <c:lblAlgn val="ctr"/>
        <c:lblOffset val="100"/>
        <c:noMultiLvlLbl val="0"/>
      </c:catAx>
      <c:valAx>
        <c:axId val="63273519"/>
        <c:scaling>
          <c:orientation val="minMax"/>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6327399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hade val="15000"/>
        </a:schemeClr>
      </a:solidFill>
      <a:round/>
    </a:ln>
    <a:effectLst/>
  </c:spPr>
  <c:txPr>
    <a:bodyPr/>
    <a:lstStyle/>
    <a:p>
      <a:pPr>
        <a:defRPr b="1">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2.png"/><Relationship Id="rId12" Type="http://schemas.openxmlformats.org/officeDocument/2006/relationships/chart" Target="../charts/chart2.xml"/><Relationship Id="rId2" Type="http://schemas.openxmlformats.org/officeDocument/2006/relationships/customXml" Target="../ink/ink1.xml"/><Relationship Id="rId1" Type="http://schemas.openxmlformats.org/officeDocument/2006/relationships/image" Target="../media/image1.png"/><Relationship Id="rId11" Type="http://schemas.openxmlformats.org/officeDocument/2006/relationships/chart" Target="../charts/chart1.xml"/><Relationship Id="rId10" Type="http://schemas.openxmlformats.org/officeDocument/2006/relationships/hyperlink" Target="https://stcns.gob.gt/comentarios-sugerencias/" TargetMode="External"/><Relationship Id="rId9" Type="http://schemas.openxmlformats.org/officeDocument/2006/relationships/hyperlink" Target="https://stcns.gob.gt/solicitud-de-informacion-publica/"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1</xdr:row>
      <xdr:rowOff>190500</xdr:rowOff>
    </xdr:from>
    <xdr:to>
      <xdr:col>1</xdr:col>
      <xdr:colOff>1182461</xdr:colOff>
      <xdr:row>5</xdr:row>
      <xdr:rowOff>176894</xdr:rowOff>
    </xdr:to>
    <xdr:pic>
      <xdr:nvPicPr>
        <xdr:cNvPr id="2" name="Imagen 1">
          <a:extLst>
            <a:ext uri="{FF2B5EF4-FFF2-40B4-BE49-F238E27FC236}">
              <a16:creationId xmlns:a16="http://schemas.microsoft.com/office/drawing/2014/main" id="{FF8E3312-CE00-4D16-97E6-833F369DE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1" y="381000"/>
          <a:ext cx="2886074" cy="1000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285390</xdr:colOff>
      <xdr:row>17</xdr:row>
      <xdr:rowOff>85590</xdr:rowOff>
    </xdr:from>
    <xdr:to>
      <xdr:col>11</xdr:col>
      <xdr:colOff>285750</xdr:colOff>
      <xdr:row>17</xdr:row>
      <xdr:rowOff>85950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6" name="Entrada de lápiz 5">
              <a:extLst>
                <a:ext uri="{FF2B5EF4-FFF2-40B4-BE49-F238E27FC236}">
                  <a16:creationId xmlns:a16="http://schemas.microsoft.com/office/drawing/2014/main" id="{EB9EDD9B-3117-6AAC-F8F5-5106BF96FE98}"/>
                </a:ext>
              </a:extLst>
            </xdr14:cNvPr>
            <xdr14:cNvContentPartPr/>
          </xdr14:nvContentPartPr>
          <xdr14:nvPr macro=""/>
          <xdr14:xfrm>
            <a:off x="11886840" y="6886440"/>
            <a:ext cx="360" cy="360"/>
          </xdr14:xfrm>
        </xdr:contentPart>
      </mc:Choice>
      <mc:Fallback xmlns="">
        <xdr:pic>
          <xdr:nvPicPr>
            <xdr:cNvPr id="6" name="Entrada de lápiz 5">
              <a:extLst>
                <a:ext uri="{FF2B5EF4-FFF2-40B4-BE49-F238E27FC236}">
                  <a16:creationId xmlns:a16="http://schemas.microsoft.com/office/drawing/2014/main" id="{EB9EDD9B-3117-6AAC-F8F5-5106BF96FE98}"/>
                </a:ext>
              </a:extLst>
            </xdr:cNvPr>
            <xdr:cNvPicPr/>
          </xdr:nvPicPr>
          <xdr:blipFill>
            <a:blip xmlns:r="http://schemas.openxmlformats.org/officeDocument/2006/relationships" r:embed="rId8"/>
            <a:stretch>
              <a:fillRect/>
            </a:stretch>
          </xdr:blipFill>
          <xdr:spPr>
            <a:xfrm>
              <a:off x="11878200" y="6877800"/>
              <a:ext cx="18000" cy="18000"/>
            </a:xfrm>
            <a:prstGeom prst="rect">
              <a:avLst/>
            </a:prstGeom>
          </xdr:spPr>
        </xdr:pic>
      </mc:Fallback>
    </mc:AlternateContent>
    <xdr:clientData/>
  </xdr:twoCellAnchor>
  <xdr:twoCellAnchor>
    <xdr:from>
      <xdr:col>3</xdr:col>
      <xdr:colOff>442634</xdr:colOff>
      <xdr:row>34</xdr:row>
      <xdr:rowOff>49629</xdr:rowOff>
    </xdr:from>
    <xdr:to>
      <xdr:col>7</xdr:col>
      <xdr:colOff>33330</xdr:colOff>
      <xdr:row>38</xdr:row>
      <xdr:rowOff>112059</xdr:rowOff>
    </xdr:to>
    <xdr:sp macro="" textlink="">
      <xdr:nvSpPr>
        <xdr:cNvPr id="7" name="Rectángulo: esquinas redondeadas 6">
          <a:hlinkClick xmlns:r="http://schemas.openxmlformats.org/officeDocument/2006/relationships" r:id="rId9"/>
          <a:extLst>
            <a:ext uri="{FF2B5EF4-FFF2-40B4-BE49-F238E27FC236}">
              <a16:creationId xmlns:a16="http://schemas.microsoft.com/office/drawing/2014/main" id="{C1CDBDF9-2C64-451D-9E20-5CFFF0631364}"/>
            </a:ext>
          </a:extLst>
        </xdr:cNvPr>
        <xdr:cNvSpPr/>
      </xdr:nvSpPr>
      <xdr:spPr>
        <a:xfrm>
          <a:off x="5137899" y="12880364"/>
          <a:ext cx="3232607" cy="869254"/>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GT" sz="1600">
              <a:latin typeface="Altivo Medium" panose="020B0000000000000000" pitchFamily="34" charset="0"/>
            </a:rPr>
            <a:t>Consulta</a:t>
          </a:r>
          <a:r>
            <a:rPr lang="es-GT" sz="1600" baseline="0">
              <a:latin typeface="Altivo Medium" panose="020B0000000000000000" pitchFamily="34" charset="0"/>
            </a:rPr>
            <a:t> de Información Pública</a:t>
          </a:r>
          <a:endParaRPr lang="es-GT" sz="1600">
            <a:latin typeface="Altivo Medium" panose="020B0000000000000000" pitchFamily="34" charset="0"/>
          </a:endParaRPr>
        </a:p>
      </xdr:txBody>
    </xdr:sp>
    <xdr:clientData/>
  </xdr:twoCellAnchor>
  <xdr:twoCellAnchor>
    <xdr:from>
      <xdr:col>7</xdr:col>
      <xdr:colOff>392527</xdr:colOff>
      <xdr:row>34</xdr:row>
      <xdr:rowOff>61154</xdr:rowOff>
    </xdr:from>
    <xdr:to>
      <xdr:col>9</xdr:col>
      <xdr:colOff>69669</xdr:colOff>
      <xdr:row>38</xdr:row>
      <xdr:rowOff>134470</xdr:rowOff>
    </xdr:to>
    <xdr:sp macro="" textlink="">
      <xdr:nvSpPr>
        <xdr:cNvPr id="8" name="Rectángulo: esquinas redondeadas 7">
          <a:hlinkClick xmlns:r="http://schemas.openxmlformats.org/officeDocument/2006/relationships" r:id="rId10"/>
          <a:extLst>
            <a:ext uri="{FF2B5EF4-FFF2-40B4-BE49-F238E27FC236}">
              <a16:creationId xmlns:a16="http://schemas.microsoft.com/office/drawing/2014/main" id="{D986C905-68C0-4A3E-9D0A-CB4918C19D39}"/>
            </a:ext>
          </a:extLst>
        </xdr:cNvPr>
        <xdr:cNvSpPr/>
      </xdr:nvSpPr>
      <xdr:spPr>
        <a:xfrm>
          <a:off x="8729703" y="12891889"/>
          <a:ext cx="3218201" cy="880140"/>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GT" sz="1600">
              <a:latin typeface="Altivo Medium" panose="020B0000000000000000" pitchFamily="34" charset="0"/>
            </a:rPr>
            <a:t>Comentarios o Sugerencias </a:t>
          </a:r>
        </a:p>
      </xdr:txBody>
    </xdr:sp>
    <xdr:clientData/>
  </xdr:twoCellAnchor>
  <xdr:twoCellAnchor>
    <xdr:from>
      <xdr:col>9</xdr:col>
      <xdr:colOff>122464</xdr:colOff>
      <xdr:row>20</xdr:row>
      <xdr:rowOff>13606</xdr:rowOff>
    </xdr:from>
    <xdr:to>
      <xdr:col>13</xdr:col>
      <xdr:colOff>0</xdr:colOff>
      <xdr:row>27</xdr:row>
      <xdr:rowOff>298174</xdr:rowOff>
    </xdr:to>
    <xdr:graphicFrame macro="">
      <xdr:nvGraphicFramePr>
        <xdr:cNvPr id="4" name="Gráfico 3">
          <a:extLst>
            <a:ext uri="{FF2B5EF4-FFF2-40B4-BE49-F238E27FC236}">
              <a16:creationId xmlns:a16="http://schemas.microsoft.com/office/drawing/2014/main" id="{136D6E40-E42D-48EB-AF5D-50E678438A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157368</xdr:colOff>
      <xdr:row>14</xdr:row>
      <xdr:rowOff>82826</xdr:rowOff>
    </xdr:from>
    <xdr:to>
      <xdr:col>13</xdr:col>
      <xdr:colOff>16564</xdr:colOff>
      <xdr:row>19</xdr:row>
      <xdr:rowOff>24848</xdr:rowOff>
    </xdr:to>
    <xdr:graphicFrame macro="">
      <xdr:nvGraphicFramePr>
        <xdr:cNvPr id="5" name="Gráfico 4">
          <a:extLst>
            <a:ext uri="{FF2B5EF4-FFF2-40B4-BE49-F238E27FC236}">
              <a16:creationId xmlns:a16="http://schemas.microsoft.com/office/drawing/2014/main" id="{23ED9AE7-AE83-43AF-9DCB-24295BE8F4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15</xdr:col>
      <xdr:colOff>925286</xdr:colOff>
      <xdr:row>1</xdr:row>
      <xdr:rowOff>13607</xdr:rowOff>
    </xdr:from>
    <xdr:to>
      <xdr:col>16</xdr:col>
      <xdr:colOff>1306179</xdr:colOff>
      <xdr:row>7</xdr:row>
      <xdr:rowOff>190393</xdr:rowOff>
    </xdr:to>
    <xdr:pic>
      <xdr:nvPicPr>
        <xdr:cNvPr id="11" name="Imagen 10">
          <a:extLst>
            <a:ext uri="{FF2B5EF4-FFF2-40B4-BE49-F238E27FC236}">
              <a16:creationId xmlns:a16="http://schemas.microsoft.com/office/drawing/2014/main" id="{E833AA67-B6D1-1FFD-7A91-BFF6EEEA0D4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6655143" y="217714"/>
          <a:ext cx="1728000" cy="172800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0.5081</cdr:x>
      <cdr:y>0.55147</cdr:y>
    </cdr:from>
    <cdr:to>
      <cdr:x>0.72539</cdr:x>
      <cdr:y>0.64799</cdr:y>
    </cdr:to>
    <cdr:sp macro="" textlink="">
      <cdr:nvSpPr>
        <cdr:cNvPr id="2" name="CuadroTexto 1">
          <a:extLst xmlns:a="http://schemas.openxmlformats.org/drawingml/2006/main">
            <a:ext uri="{FF2B5EF4-FFF2-40B4-BE49-F238E27FC236}">
              <a16:creationId xmlns:a16="http://schemas.microsoft.com/office/drawing/2014/main" id="{16DB7359-50C6-80F5-B56F-7543ECB924E4}"/>
            </a:ext>
          </a:extLst>
        </cdr:cNvPr>
        <cdr:cNvSpPr txBox="1"/>
      </cdr:nvSpPr>
      <cdr:spPr>
        <a:xfrm xmlns:a="http://schemas.openxmlformats.org/drawingml/2006/main">
          <a:off x="1428994" y="1246882"/>
          <a:ext cx="611112" cy="218232"/>
        </a:xfrm>
        <a:prstGeom xmlns:a="http://schemas.openxmlformats.org/drawingml/2006/main" prst="rect">
          <a:avLst/>
        </a:prstGeom>
        <a:ln xmlns:a="http://schemas.openxmlformats.org/drawingml/2006/main">
          <a:solidFill>
            <a:schemeClr val="tx1"/>
          </a:solidFill>
        </a:ln>
      </cdr:spPr>
      <cdr:txBody>
        <a:bodyPr xmlns:a="http://schemas.openxmlformats.org/drawingml/2006/main" vertOverflow="clip" wrap="square" rtlCol="0"/>
        <a:lstStyle xmlns:a="http://schemas.openxmlformats.org/drawingml/2006/main"/>
        <a:p xmlns:a="http://schemas.openxmlformats.org/drawingml/2006/main">
          <a:r>
            <a:rPr lang="es-GT" sz="900" b="1" kern="1200">
              <a:latin typeface="Arial" panose="020B0604020202020204" pitchFamily="34" charset="0"/>
              <a:cs typeface="Arial" panose="020B0604020202020204" pitchFamily="34" charset="0"/>
            </a:rPr>
            <a:t>78.84 %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2447925</xdr:colOff>
      <xdr:row>9</xdr:row>
      <xdr:rowOff>119062</xdr:rowOff>
    </xdr:from>
    <xdr:to>
      <xdr:col>5</xdr:col>
      <xdr:colOff>0</xdr:colOff>
      <xdr:row>24</xdr:row>
      <xdr:rowOff>4762</xdr:rowOff>
    </xdr:to>
    <xdr:graphicFrame macro="">
      <xdr:nvGraphicFramePr>
        <xdr:cNvPr id="2" name="Gráfico 1">
          <a:extLst>
            <a:ext uri="{FF2B5EF4-FFF2-40B4-BE49-F238E27FC236}">
              <a16:creationId xmlns:a16="http://schemas.microsoft.com/office/drawing/2014/main" id="{21C03861-77B5-FA7E-4CC1-16658E67F5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87924</xdr:colOff>
      <xdr:row>9</xdr:row>
      <xdr:rowOff>79864</xdr:rowOff>
    </xdr:from>
    <xdr:to>
      <xdr:col>1</xdr:col>
      <xdr:colOff>2088174</xdr:colOff>
      <xdr:row>19</xdr:row>
      <xdr:rowOff>137014</xdr:rowOff>
    </xdr:to>
    <xdr:graphicFrame macro="">
      <xdr:nvGraphicFramePr>
        <xdr:cNvPr id="9" name="Gráfico 8">
          <a:extLst>
            <a:ext uri="{FF2B5EF4-FFF2-40B4-BE49-F238E27FC236}">
              <a16:creationId xmlns:a16="http://schemas.microsoft.com/office/drawing/2014/main" id="{AA6F674E-BF7A-4F95-BE2C-01B182BA59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46892</xdr:colOff>
      <xdr:row>39</xdr:row>
      <xdr:rowOff>15386</xdr:rowOff>
    </xdr:from>
    <xdr:to>
      <xdr:col>9</xdr:col>
      <xdr:colOff>757603</xdr:colOff>
      <xdr:row>53</xdr:row>
      <xdr:rowOff>91586</xdr:rowOff>
    </xdr:to>
    <xdr:graphicFrame macro="">
      <xdr:nvGraphicFramePr>
        <xdr:cNvPr id="3" name="Gráfico 2">
          <a:extLst>
            <a:ext uri="{FF2B5EF4-FFF2-40B4-BE49-F238E27FC236}">
              <a16:creationId xmlns:a16="http://schemas.microsoft.com/office/drawing/2014/main" id="{965C51F0-ABC1-A788-63F4-2F8CDBCDAE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29308</xdr:colOff>
      <xdr:row>54</xdr:row>
      <xdr:rowOff>5863</xdr:rowOff>
    </xdr:from>
    <xdr:to>
      <xdr:col>9</xdr:col>
      <xdr:colOff>740019</xdr:colOff>
      <xdr:row>68</xdr:row>
      <xdr:rowOff>82063</xdr:rowOff>
    </xdr:to>
    <xdr:graphicFrame macro="">
      <xdr:nvGraphicFramePr>
        <xdr:cNvPr id="4" name="Gráfico 3">
          <a:extLst>
            <a:ext uri="{FF2B5EF4-FFF2-40B4-BE49-F238E27FC236}">
              <a16:creationId xmlns:a16="http://schemas.microsoft.com/office/drawing/2014/main" id="{3E3C808D-A6F3-DF58-79DD-7BE833BABF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0.02277</cdr:x>
      <cdr:y>0.04647</cdr:y>
    </cdr:from>
    <cdr:to>
      <cdr:x>0.35221</cdr:x>
      <cdr:y>0.81036</cdr:y>
    </cdr:to>
    <cdr:sp macro="" textlink="">
      <cdr:nvSpPr>
        <cdr:cNvPr id="2" name="Rectángulo 1">
          <a:extLst xmlns:a="http://schemas.openxmlformats.org/drawingml/2006/main">
            <a:ext uri="{FF2B5EF4-FFF2-40B4-BE49-F238E27FC236}">
              <a16:creationId xmlns:a16="http://schemas.microsoft.com/office/drawing/2014/main" id="{1025E7D7-0BC9-B808-A7CE-08D6E66A4F20}"/>
            </a:ext>
          </a:extLst>
        </cdr:cNvPr>
        <cdr:cNvSpPr/>
      </cdr:nvSpPr>
      <cdr:spPr>
        <a:xfrm xmlns:a="http://schemas.openxmlformats.org/drawingml/2006/main">
          <a:off x="104042" y="127487"/>
          <a:ext cx="1504950" cy="2095500"/>
        </a:xfrm>
        <a:prstGeom xmlns:a="http://schemas.openxmlformats.org/drawingml/2006/main" prst="rect">
          <a:avLst/>
        </a:prstGeom>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s-GT" sz="1400" kern="1200">
              <a:latin typeface="Arial" panose="020B0604020202020204" pitchFamily="34" charset="0"/>
              <a:cs typeface="Arial" panose="020B0604020202020204" pitchFamily="34" charset="0"/>
            </a:rPr>
            <a:t>Gestión Presupuestaria Acumulada</a:t>
          </a:r>
          <a:r>
            <a:rPr lang="es-GT" sz="1400" kern="1200" baseline="0">
              <a:latin typeface="Arial" panose="020B0604020202020204" pitchFamily="34" charset="0"/>
              <a:cs typeface="Arial" panose="020B0604020202020204" pitchFamily="34" charset="0"/>
            </a:rPr>
            <a:t> al Mes de Julio</a:t>
          </a:r>
        </a:p>
        <a:p xmlns:a="http://schemas.openxmlformats.org/drawingml/2006/main">
          <a:pPr algn="ctr"/>
          <a:endParaRPr lang="es-GT" sz="1600" kern="1200" baseline="0">
            <a:latin typeface="Arial" panose="020B0604020202020204" pitchFamily="34" charset="0"/>
            <a:cs typeface="Arial" panose="020B0604020202020204" pitchFamily="34" charset="0"/>
          </a:endParaRPr>
        </a:p>
        <a:p xmlns:a="http://schemas.openxmlformats.org/drawingml/2006/main">
          <a:pPr algn="ctr"/>
          <a:r>
            <a:rPr lang="es-GT" sz="2800" kern="1200" baseline="0">
              <a:latin typeface="Arial" panose="020B0604020202020204" pitchFamily="34" charset="0"/>
              <a:cs typeface="Arial" panose="020B0604020202020204" pitchFamily="34" charset="0"/>
            </a:rPr>
            <a:t>54.18% </a:t>
          </a:r>
          <a:endParaRPr lang="es-GT" sz="2800" kern="1200">
            <a:latin typeface="Arial" panose="020B0604020202020204" pitchFamily="34" charset="0"/>
            <a:cs typeface="Arial" panose="020B0604020202020204" pitchFamily="34" charset="0"/>
          </a:endParaRPr>
        </a:p>
      </cdr:txBody>
    </cdr:sp>
  </cdr:relSizeAnchor>
</c:userShapes>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1T16:48:31.703"/>
    </inkml:context>
    <inkml:brush xml:id="br0">
      <inkml:brushProperty name="width" value="0.05" units="cm"/>
      <inkml:brushProperty name="height" value="0.05" units="cm"/>
      <inkml:brushProperty name="color" value="#E71224"/>
    </inkml:brush>
  </inkml:definitions>
  <inkml:trace contextRef="#ctx0" brushRef="#br0">1 1 24575,'0'0'-8191</inkml:trace>
</inkm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9A090-551F-427E-B70A-0B8B1511B464}">
  <sheetPr>
    <pageSetUpPr fitToPage="1"/>
  </sheetPr>
  <dimension ref="A1:R52"/>
  <sheetViews>
    <sheetView showGridLines="0" tabSelected="1" zoomScale="70" zoomScaleNormal="70" workbookViewId="0">
      <selection activeCell="T10" sqref="T10"/>
    </sheetView>
  </sheetViews>
  <sheetFormatPr baseColWidth="10" defaultRowHeight="15" x14ac:dyDescent="0.25"/>
  <cols>
    <col min="1" max="1" width="27.5703125" customWidth="1"/>
    <col min="2" max="2" width="41.140625" customWidth="1"/>
    <col min="3" max="3" width="1.7109375" style="1" customWidth="1"/>
    <col min="5" max="5" width="20" customWidth="1"/>
    <col min="6" max="6" width="20.42578125" bestFit="1" customWidth="1"/>
    <col min="7" max="7" width="2.7109375" style="1" customWidth="1"/>
    <col min="8" max="8" width="31" customWidth="1"/>
    <col min="9" max="9" width="22.140625" customWidth="1"/>
    <col min="10" max="10" width="2.140625" style="1" customWidth="1"/>
    <col min="13" max="13" width="19" bestFit="1" customWidth="1"/>
    <col min="14" max="14" width="2.28515625" style="1" customWidth="1"/>
    <col min="16" max="16" width="20.140625" customWidth="1"/>
    <col min="17" max="17" width="24.5703125" customWidth="1"/>
    <col min="18" max="18" width="14.5703125" bestFit="1" customWidth="1"/>
  </cols>
  <sheetData>
    <row r="1" spans="1:18" ht="15.75" x14ac:dyDescent="0.25">
      <c r="A1" s="5"/>
      <c r="B1" s="5"/>
      <c r="C1" s="6"/>
      <c r="D1" s="5"/>
      <c r="E1" s="5"/>
      <c r="F1" s="5"/>
      <c r="G1" s="6"/>
      <c r="H1" s="5"/>
      <c r="I1" s="5"/>
      <c r="J1" s="6"/>
      <c r="K1" s="5"/>
      <c r="L1" s="5"/>
      <c r="M1" s="5"/>
      <c r="N1" s="6"/>
      <c r="O1" s="5"/>
      <c r="P1" s="5"/>
      <c r="Q1" s="5"/>
    </row>
    <row r="2" spans="1:18" ht="20.25" x14ac:dyDescent="0.25">
      <c r="A2" s="147" t="s">
        <v>26</v>
      </c>
      <c r="B2" s="147"/>
      <c r="C2" s="147"/>
      <c r="D2" s="147"/>
      <c r="E2" s="147"/>
      <c r="F2" s="147"/>
      <c r="G2" s="147"/>
      <c r="H2" s="147"/>
      <c r="I2" s="147"/>
      <c r="J2" s="147"/>
      <c r="K2" s="147"/>
      <c r="L2" s="147"/>
      <c r="M2" s="147"/>
      <c r="N2" s="147"/>
      <c r="O2" s="147"/>
      <c r="P2" s="147"/>
      <c r="Q2" s="5"/>
    </row>
    <row r="3" spans="1:18" ht="20.25" x14ac:dyDescent="0.25">
      <c r="A3" s="148" t="s">
        <v>75</v>
      </c>
      <c r="B3" s="148"/>
      <c r="C3" s="148"/>
      <c r="D3" s="148"/>
      <c r="E3" s="148"/>
      <c r="F3" s="148"/>
      <c r="G3" s="148"/>
      <c r="H3" s="148"/>
      <c r="I3" s="148"/>
      <c r="J3" s="148"/>
      <c r="K3" s="148"/>
      <c r="L3" s="148"/>
      <c r="M3" s="148"/>
      <c r="N3" s="148"/>
      <c r="O3" s="148"/>
      <c r="P3" s="148"/>
      <c r="Q3" s="5"/>
    </row>
    <row r="4" spans="1:18" ht="20.25" x14ac:dyDescent="0.25">
      <c r="A4" s="149" t="s">
        <v>46</v>
      </c>
      <c r="B4" s="149"/>
      <c r="C4" s="149"/>
      <c r="D4" s="149"/>
      <c r="E4" s="149"/>
      <c r="F4" s="149"/>
      <c r="G4" s="149"/>
      <c r="H4" s="149"/>
      <c r="I4" s="149"/>
      <c r="J4" s="149"/>
      <c r="K4" s="149"/>
      <c r="L4" s="149"/>
      <c r="M4" s="149"/>
      <c r="N4" s="149"/>
      <c r="O4" s="149"/>
      <c r="P4" s="149"/>
      <c r="Q4" s="5"/>
    </row>
    <row r="5" spans="1:18" ht="20.25" x14ac:dyDescent="0.25">
      <c r="A5" s="149" t="s">
        <v>47</v>
      </c>
      <c r="B5" s="149"/>
      <c r="C5" s="149"/>
      <c r="D5" s="149"/>
      <c r="E5" s="149"/>
      <c r="F5" s="149"/>
      <c r="G5" s="149"/>
      <c r="H5" s="149"/>
      <c r="I5" s="149"/>
      <c r="J5" s="149"/>
      <c r="K5" s="149"/>
      <c r="L5" s="149"/>
      <c r="M5" s="149"/>
      <c r="N5" s="149"/>
      <c r="O5" s="149"/>
      <c r="P5" s="149"/>
      <c r="Q5" s="5"/>
    </row>
    <row r="6" spans="1:18" ht="20.25" x14ac:dyDescent="0.25">
      <c r="A6" s="149" t="s">
        <v>48</v>
      </c>
      <c r="B6" s="149"/>
      <c r="C6" s="149"/>
      <c r="D6" s="149"/>
      <c r="E6" s="149"/>
      <c r="F6" s="149"/>
      <c r="G6" s="149"/>
      <c r="H6" s="149"/>
      <c r="I6" s="149"/>
      <c r="J6" s="149"/>
      <c r="K6" s="149"/>
      <c r="L6" s="149"/>
      <c r="M6" s="149"/>
      <c r="N6" s="149"/>
      <c r="O6" s="149"/>
      <c r="P6" s="149"/>
      <c r="Q6" s="5"/>
    </row>
    <row r="7" spans="1:18" ht="20.25" customHeight="1" x14ac:dyDescent="0.25">
      <c r="A7" s="141"/>
      <c r="B7" s="141"/>
      <c r="C7" s="141"/>
      <c r="D7" s="141"/>
      <c r="E7" s="141"/>
      <c r="F7" s="141"/>
      <c r="G7" s="141"/>
      <c r="H7" s="141"/>
      <c r="I7" s="141"/>
      <c r="J7" s="141"/>
      <c r="K7" s="141"/>
      <c r="L7" s="141"/>
      <c r="M7" s="141"/>
      <c r="N7" s="141"/>
      <c r="O7" s="141"/>
      <c r="P7" s="141"/>
      <c r="Q7" s="141"/>
    </row>
    <row r="8" spans="1:18" ht="16.5" customHeight="1" thickBot="1" x14ac:dyDescent="0.3">
      <c r="A8" s="141"/>
      <c r="B8" s="141"/>
      <c r="C8" s="141"/>
      <c r="D8" s="141"/>
      <c r="E8" s="141"/>
      <c r="F8" s="141"/>
      <c r="G8" s="141"/>
      <c r="H8" s="141"/>
      <c r="I8" s="141"/>
      <c r="J8" s="141"/>
      <c r="K8" s="141"/>
      <c r="L8" s="141"/>
      <c r="M8" s="141"/>
      <c r="N8" s="141"/>
      <c r="O8" s="141"/>
      <c r="P8" s="141"/>
      <c r="Q8" s="141"/>
    </row>
    <row r="9" spans="1:18" ht="52.5" customHeight="1" thickBot="1" x14ac:dyDescent="0.3">
      <c r="A9" s="130" t="s">
        <v>39</v>
      </c>
      <c r="B9" s="131"/>
      <c r="C9" s="5"/>
      <c r="D9" s="83" t="s">
        <v>45</v>
      </c>
      <c r="E9" s="84"/>
      <c r="F9" s="85"/>
      <c r="G9" s="3"/>
      <c r="H9" s="83" t="s">
        <v>70</v>
      </c>
      <c r="I9" s="85"/>
      <c r="J9" s="3"/>
      <c r="K9" s="136" t="s">
        <v>61</v>
      </c>
      <c r="L9" s="136"/>
      <c r="M9" s="136"/>
      <c r="N9" s="3"/>
      <c r="O9" s="97" t="s">
        <v>14</v>
      </c>
      <c r="P9" s="105"/>
      <c r="Q9" s="105"/>
    </row>
    <row r="10" spans="1:18" ht="44.25" customHeight="1" x14ac:dyDescent="0.25">
      <c r="A10" s="88" t="s">
        <v>0</v>
      </c>
      <c r="B10" s="133" t="s">
        <v>1</v>
      </c>
      <c r="C10" s="5"/>
      <c r="D10" s="106" t="s">
        <v>54</v>
      </c>
      <c r="E10" s="107"/>
      <c r="F10" s="7">
        <v>15024005</v>
      </c>
      <c r="G10" s="8"/>
      <c r="H10" s="26" t="s">
        <v>8</v>
      </c>
      <c r="I10" s="11">
        <f>Q13+Q14+Q15</f>
        <v>1727384.65</v>
      </c>
      <c r="J10" s="9"/>
      <c r="K10" s="139" t="s">
        <v>35</v>
      </c>
      <c r="L10" s="139"/>
      <c r="M10" s="140">
        <f>I10+I11+I12+I13+I14</f>
        <v>2928541.46</v>
      </c>
      <c r="N10" s="9"/>
      <c r="O10" s="150" t="s">
        <v>51</v>
      </c>
      <c r="P10" s="151"/>
      <c r="Q10" s="10">
        <v>10270000</v>
      </c>
    </row>
    <row r="11" spans="1:18" ht="45" customHeight="1" x14ac:dyDescent="0.25">
      <c r="A11" s="132"/>
      <c r="B11" s="87"/>
      <c r="C11" s="5"/>
      <c r="D11" s="106" t="s">
        <v>49</v>
      </c>
      <c r="E11" s="107"/>
      <c r="F11" s="7">
        <v>7690295</v>
      </c>
      <c r="G11" s="8"/>
      <c r="H11" s="26" t="s">
        <v>9</v>
      </c>
      <c r="I11" s="11">
        <v>309901.26</v>
      </c>
      <c r="J11" s="9"/>
      <c r="K11" s="139"/>
      <c r="L11" s="139"/>
      <c r="M11" s="140"/>
      <c r="N11" s="6"/>
      <c r="O11" s="106" t="s">
        <v>52</v>
      </c>
      <c r="P11" s="107"/>
      <c r="Q11" s="11">
        <v>5962358</v>
      </c>
    </row>
    <row r="12" spans="1:18" ht="45" customHeight="1" x14ac:dyDescent="0.25">
      <c r="A12" s="88" t="s">
        <v>2</v>
      </c>
      <c r="B12" s="86" t="s">
        <v>3</v>
      </c>
      <c r="C12" s="5"/>
      <c r="D12" s="106" t="s">
        <v>50</v>
      </c>
      <c r="E12" s="107"/>
      <c r="F12" s="7">
        <v>7810675</v>
      </c>
      <c r="G12" s="8"/>
      <c r="H12" s="26" t="s">
        <v>10</v>
      </c>
      <c r="I12" s="11">
        <v>207265.72</v>
      </c>
      <c r="J12" s="9"/>
      <c r="K12" s="136" t="s">
        <v>62</v>
      </c>
      <c r="L12" s="136"/>
      <c r="M12" s="136"/>
      <c r="N12" s="6"/>
      <c r="O12" s="106" t="s">
        <v>53</v>
      </c>
      <c r="P12" s="107"/>
      <c r="Q12" s="11">
        <v>6278244</v>
      </c>
    </row>
    <row r="13" spans="1:18" ht="63" customHeight="1" x14ac:dyDescent="0.25">
      <c r="A13" s="132"/>
      <c r="B13" s="87"/>
      <c r="C13" s="5"/>
      <c r="D13" s="134" t="s">
        <v>55</v>
      </c>
      <c r="E13" s="135"/>
      <c r="F13" s="14">
        <v>1739257.21</v>
      </c>
      <c r="G13" s="8"/>
      <c r="H13" s="26" t="s">
        <v>11</v>
      </c>
      <c r="I13" s="11">
        <v>168605.02</v>
      </c>
      <c r="J13" s="9"/>
      <c r="K13" s="139" t="s">
        <v>13</v>
      </c>
      <c r="L13" s="139"/>
      <c r="M13" s="140">
        <f>M10</f>
        <v>2928541.46</v>
      </c>
      <c r="N13" s="6"/>
      <c r="O13" s="137" t="s">
        <v>63</v>
      </c>
      <c r="P13" s="138"/>
      <c r="Q13" s="15">
        <v>762335.97</v>
      </c>
    </row>
    <row r="14" spans="1:18" ht="73.5" customHeight="1" x14ac:dyDescent="0.25">
      <c r="A14" s="88" t="s">
        <v>4</v>
      </c>
      <c r="B14" s="86" t="s">
        <v>5</v>
      </c>
      <c r="C14" s="5"/>
      <c r="D14" s="134" t="s">
        <v>56</v>
      </c>
      <c r="E14" s="135"/>
      <c r="F14" s="14">
        <v>537330.86</v>
      </c>
      <c r="G14" s="8"/>
      <c r="H14" s="26" t="s">
        <v>12</v>
      </c>
      <c r="I14" s="11">
        <v>515384.81</v>
      </c>
      <c r="J14" s="9"/>
      <c r="K14" s="139"/>
      <c r="L14" s="139"/>
      <c r="M14" s="140"/>
      <c r="N14" s="6"/>
      <c r="O14" s="137" t="s">
        <v>64</v>
      </c>
      <c r="P14" s="138"/>
      <c r="Q14" s="15">
        <v>432876.95</v>
      </c>
    </row>
    <row r="15" spans="1:18" ht="59.25" customHeight="1" x14ac:dyDescent="0.25">
      <c r="A15" s="132"/>
      <c r="B15" s="87"/>
      <c r="C15" s="5"/>
      <c r="D15" s="134" t="s">
        <v>57</v>
      </c>
      <c r="E15" s="135"/>
      <c r="F15" s="14">
        <v>651953.39</v>
      </c>
      <c r="G15" s="8"/>
      <c r="J15" s="3"/>
      <c r="K15" s="5"/>
      <c r="L15" s="5"/>
      <c r="M15" s="5"/>
      <c r="N15" s="6"/>
      <c r="O15" s="137" t="s">
        <v>65</v>
      </c>
      <c r="P15" s="138"/>
      <c r="Q15" s="15">
        <v>532171.73</v>
      </c>
      <c r="R15" s="27"/>
    </row>
    <row r="16" spans="1:18" ht="61.5" customHeight="1" x14ac:dyDescent="0.25">
      <c r="A16" s="88" t="s">
        <v>32</v>
      </c>
      <c r="B16" s="86" t="s">
        <v>34</v>
      </c>
      <c r="C16" s="5"/>
      <c r="D16" s="106" t="s">
        <v>58</v>
      </c>
      <c r="E16" s="107"/>
      <c r="F16" s="16">
        <f>F13/F10</f>
        <v>0.11576521772989293</v>
      </c>
      <c r="G16" s="8"/>
      <c r="J16" s="9"/>
      <c r="K16" s="5"/>
      <c r="L16" s="5"/>
      <c r="M16" s="5"/>
      <c r="N16" s="6"/>
      <c r="O16" s="106" t="s">
        <v>66</v>
      </c>
      <c r="P16" s="107"/>
      <c r="Q16" s="16">
        <f>Q13/Q10</f>
        <v>7.4229403115871465E-2</v>
      </c>
      <c r="R16" s="27"/>
    </row>
    <row r="17" spans="1:17" ht="66.75" customHeight="1" x14ac:dyDescent="0.25">
      <c r="A17" s="132"/>
      <c r="B17" s="87"/>
      <c r="C17" s="5"/>
      <c r="D17" s="106" t="s">
        <v>59</v>
      </c>
      <c r="E17" s="107"/>
      <c r="F17" s="16">
        <f t="shared" ref="F17:F18" si="0">F14/F11</f>
        <v>6.9871293623976719E-2</v>
      </c>
      <c r="G17" s="17"/>
      <c r="J17" s="9"/>
      <c r="K17" s="5"/>
      <c r="L17" s="5"/>
      <c r="M17" s="5"/>
      <c r="N17" s="6"/>
      <c r="O17" s="106" t="s">
        <v>67</v>
      </c>
      <c r="P17" s="107"/>
      <c r="Q17" s="16">
        <f>Q14/Q11</f>
        <v>7.2601636802084007E-2</v>
      </c>
    </row>
    <row r="18" spans="1:17" ht="66" customHeight="1" thickBot="1" x14ac:dyDescent="0.3">
      <c r="A18" s="88" t="s">
        <v>6</v>
      </c>
      <c r="B18" s="86" t="s">
        <v>7</v>
      </c>
      <c r="C18" s="5"/>
      <c r="D18" s="106" t="s">
        <v>60</v>
      </c>
      <c r="E18" s="107"/>
      <c r="F18" s="114">
        <f t="shared" si="0"/>
        <v>8.3469532402769289E-2</v>
      </c>
      <c r="G18" s="17"/>
      <c r="J18" s="9"/>
      <c r="K18" s="5"/>
      <c r="L18" s="5"/>
      <c r="M18" s="5"/>
      <c r="N18" s="6"/>
      <c r="O18" s="112" t="s">
        <v>68</v>
      </c>
      <c r="P18" s="113"/>
      <c r="Q18" s="18">
        <f>Q15/Q12</f>
        <v>8.4764422981967569E-2</v>
      </c>
    </row>
    <row r="19" spans="1:17" ht="45" customHeight="1" thickBot="1" x14ac:dyDescent="0.3">
      <c r="A19" s="89"/>
      <c r="B19" s="90"/>
      <c r="C19" s="5"/>
      <c r="D19" s="112"/>
      <c r="E19" s="113"/>
      <c r="F19" s="115"/>
      <c r="G19" s="5"/>
      <c r="J19" s="6"/>
      <c r="K19" s="5"/>
      <c r="L19" s="5"/>
      <c r="M19" s="5"/>
      <c r="N19" s="6"/>
      <c r="O19" s="84" t="s">
        <v>44</v>
      </c>
      <c r="P19" s="84"/>
      <c r="Q19" s="84"/>
    </row>
    <row r="20" spans="1:17" ht="17.25" customHeight="1" thickBot="1" x14ac:dyDescent="0.3">
      <c r="A20" s="5"/>
      <c r="B20" s="5"/>
      <c r="C20" s="5"/>
      <c r="D20" s="5"/>
      <c r="E20" s="5"/>
      <c r="F20" s="5"/>
      <c r="G20" s="5"/>
      <c r="H20" s="5"/>
      <c r="I20" s="5"/>
      <c r="J20" s="6"/>
      <c r="K20" s="5"/>
      <c r="L20" s="5"/>
      <c r="M20" s="5"/>
      <c r="N20" s="6"/>
      <c r="O20" s="108"/>
      <c r="P20" s="108"/>
      <c r="Q20" s="108"/>
    </row>
    <row r="21" spans="1:17" ht="34.5" customHeight="1" thickBot="1" x14ac:dyDescent="0.3">
      <c r="A21" s="83" t="s">
        <v>15</v>
      </c>
      <c r="B21" s="85"/>
      <c r="C21" s="19"/>
      <c r="D21" s="109" t="s">
        <v>18</v>
      </c>
      <c r="E21" s="110"/>
      <c r="F21" s="111" t="s">
        <v>19</v>
      </c>
      <c r="G21" s="111"/>
      <c r="H21" s="111"/>
      <c r="I21" s="47" t="s">
        <v>20</v>
      </c>
      <c r="J21" s="19"/>
      <c r="K21" s="5"/>
      <c r="L21" s="5"/>
      <c r="M21" s="5"/>
      <c r="N21" s="6"/>
      <c r="O21" s="117" t="s">
        <v>22</v>
      </c>
      <c r="P21" s="118"/>
      <c r="Q21" s="62">
        <v>64</v>
      </c>
    </row>
    <row r="22" spans="1:17" ht="24" customHeight="1" thickBot="1" x14ac:dyDescent="0.3">
      <c r="A22" s="97"/>
      <c r="B22" s="98"/>
      <c r="C22" s="6"/>
      <c r="D22" s="109"/>
      <c r="E22" s="111"/>
      <c r="F22" s="111">
        <v>2025</v>
      </c>
      <c r="G22" s="111"/>
      <c r="H22" s="111"/>
      <c r="I22" s="46"/>
      <c r="J22" s="6"/>
      <c r="K22" s="5"/>
      <c r="L22" s="5"/>
      <c r="M22" s="5"/>
      <c r="N22" s="6"/>
      <c r="O22" s="72" t="s">
        <v>23</v>
      </c>
      <c r="P22" s="73"/>
      <c r="Q22" s="63">
        <v>36</v>
      </c>
    </row>
    <row r="23" spans="1:17" ht="24.75" hidden="1" customHeight="1" x14ac:dyDescent="0.25">
      <c r="A23" s="35"/>
      <c r="B23" s="36"/>
      <c r="C23" s="6"/>
      <c r="D23" s="12"/>
      <c r="E23" s="5"/>
      <c r="F23" s="5"/>
      <c r="G23" s="6"/>
      <c r="H23" s="5"/>
      <c r="I23" s="13"/>
      <c r="J23" s="6"/>
      <c r="K23" s="5"/>
      <c r="L23" s="5"/>
      <c r="M23" s="5"/>
      <c r="N23" s="6"/>
      <c r="O23" s="123" t="s">
        <v>25</v>
      </c>
      <c r="P23" s="124"/>
      <c r="Q23" s="125"/>
    </row>
    <row r="24" spans="1:17" ht="24.75" hidden="1" customHeight="1" x14ac:dyDescent="0.25">
      <c r="A24" s="35"/>
      <c r="B24" s="36"/>
      <c r="C24" s="6"/>
      <c r="D24" s="12"/>
      <c r="E24" s="5"/>
      <c r="F24" s="5"/>
      <c r="G24" s="6"/>
      <c r="H24" s="5"/>
      <c r="I24" s="13"/>
      <c r="J24" s="6"/>
      <c r="K24" s="5"/>
      <c r="L24" s="5"/>
      <c r="M24" s="5"/>
      <c r="N24" s="6"/>
      <c r="O24" s="121" t="s">
        <v>22</v>
      </c>
      <c r="P24" s="122"/>
      <c r="Q24" s="21">
        <v>19</v>
      </c>
    </row>
    <row r="25" spans="1:17" ht="32.25" customHeight="1" x14ac:dyDescent="0.25">
      <c r="A25" s="40" t="s">
        <v>29</v>
      </c>
      <c r="B25" s="41" t="s">
        <v>33</v>
      </c>
      <c r="C25" s="22"/>
      <c r="D25" s="99">
        <v>15024005</v>
      </c>
      <c r="E25" s="100"/>
      <c r="F25" s="103">
        <v>12151156.1</v>
      </c>
      <c r="G25" s="103"/>
      <c r="H25" s="103"/>
      <c r="I25" s="42">
        <f>F25/D25</f>
        <v>0.80878275133694377</v>
      </c>
      <c r="J25" s="43"/>
      <c r="K25" s="44"/>
      <c r="L25" s="44"/>
      <c r="M25" s="44"/>
      <c r="N25" s="6"/>
      <c r="O25" s="119" t="s">
        <v>24</v>
      </c>
      <c r="P25" s="120"/>
      <c r="Q25" s="64">
        <v>42</v>
      </c>
    </row>
    <row r="26" spans="1:17" ht="32.25" customHeight="1" thickBot="1" x14ac:dyDescent="0.3">
      <c r="A26" s="23" t="s">
        <v>30</v>
      </c>
      <c r="B26" s="24" t="s">
        <v>16</v>
      </c>
      <c r="C26" s="43"/>
      <c r="D26" s="99">
        <v>7690295</v>
      </c>
      <c r="E26" s="100"/>
      <c r="F26" s="103">
        <v>5983210.5300000003</v>
      </c>
      <c r="G26" s="103"/>
      <c r="H26" s="103"/>
      <c r="I26" s="42">
        <f t="shared" ref="I26:I27" si="1">F26/D26</f>
        <v>0.7780209380784483</v>
      </c>
      <c r="J26" s="43"/>
      <c r="K26" s="44"/>
      <c r="L26" s="44"/>
      <c r="M26" s="44"/>
      <c r="N26" s="6"/>
      <c r="O26" s="97" t="s">
        <v>27</v>
      </c>
      <c r="P26" s="105"/>
      <c r="Q26" s="105"/>
    </row>
    <row r="27" spans="1:17" ht="32.25" customHeight="1" thickBot="1" x14ac:dyDescent="0.3">
      <c r="A27" s="79" t="s">
        <v>31</v>
      </c>
      <c r="B27" s="81" t="s">
        <v>17</v>
      </c>
      <c r="C27" s="43"/>
      <c r="D27" s="101">
        <v>7810675</v>
      </c>
      <c r="E27" s="102"/>
      <c r="F27" s="104">
        <v>5931102.9400000004</v>
      </c>
      <c r="G27" s="104"/>
      <c r="H27" s="104"/>
      <c r="I27" s="45">
        <f t="shared" si="1"/>
        <v>0.7593585624801954</v>
      </c>
      <c r="J27" s="43"/>
      <c r="K27" s="44"/>
      <c r="L27" s="44"/>
      <c r="M27" s="44"/>
      <c r="N27" s="6"/>
      <c r="O27" s="128" t="s">
        <v>22</v>
      </c>
      <c r="P27" s="129"/>
      <c r="Q27" s="61">
        <v>1</v>
      </c>
    </row>
    <row r="28" spans="1:17" ht="24.95" customHeight="1" thickBot="1" x14ac:dyDescent="0.3">
      <c r="A28" s="80"/>
      <c r="B28" s="82"/>
      <c r="C28" s="44"/>
      <c r="D28" s="74">
        <f>SUM(D25:E27)</f>
        <v>30524975</v>
      </c>
      <c r="E28" s="75"/>
      <c r="F28" s="76">
        <f>SUM(F25:H27)</f>
        <v>24065469.57</v>
      </c>
      <c r="G28" s="76"/>
      <c r="H28" s="76"/>
      <c r="I28" s="49">
        <f>F28/D28</f>
        <v>0.78838621718772905</v>
      </c>
      <c r="J28" s="44"/>
      <c r="K28" s="44"/>
      <c r="L28" s="44"/>
      <c r="M28" s="44"/>
      <c r="N28" s="6"/>
      <c r="O28" s="72" t="s">
        <v>23</v>
      </c>
      <c r="P28" s="73"/>
      <c r="Q28" s="20">
        <v>1</v>
      </c>
    </row>
    <row r="29" spans="1:17" ht="29.25" customHeight="1" thickBot="1" x14ac:dyDescent="0.3">
      <c r="A29" s="91" t="s">
        <v>69</v>
      </c>
      <c r="B29" s="92"/>
      <c r="C29" s="92"/>
      <c r="D29" s="92"/>
      <c r="E29" s="92"/>
      <c r="F29" s="92"/>
      <c r="G29" s="92"/>
      <c r="H29" s="92"/>
      <c r="I29" s="92"/>
      <c r="J29" s="92"/>
      <c r="K29" s="92"/>
      <c r="L29" s="92"/>
      <c r="M29" s="93"/>
      <c r="N29" s="6"/>
      <c r="O29" s="77" t="s">
        <v>24</v>
      </c>
      <c r="P29" s="78"/>
      <c r="Q29" s="65">
        <v>0</v>
      </c>
    </row>
    <row r="30" spans="1:17" ht="59.25" customHeight="1" thickBot="1" x14ac:dyDescent="0.3">
      <c r="A30" s="94" t="s">
        <v>71</v>
      </c>
      <c r="B30" s="95"/>
      <c r="C30" s="95"/>
      <c r="D30" s="95"/>
      <c r="E30" s="95"/>
      <c r="F30" s="95"/>
      <c r="G30" s="95"/>
      <c r="H30" s="95"/>
      <c r="I30" s="95"/>
      <c r="J30" s="95"/>
      <c r="K30" s="95"/>
      <c r="L30" s="95"/>
      <c r="M30" s="96"/>
      <c r="N30" s="6"/>
      <c r="O30" s="83" t="s">
        <v>28</v>
      </c>
      <c r="P30" s="84"/>
      <c r="Q30" s="85"/>
    </row>
    <row r="31" spans="1:17" ht="48.75" customHeight="1" x14ac:dyDescent="0.25">
      <c r="A31" s="66" t="s">
        <v>72</v>
      </c>
      <c r="B31" s="67"/>
      <c r="C31" s="67"/>
      <c r="D31" s="67"/>
      <c r="E31" s="67"/>
      <c r="F31" s="67"/>
      <c r="G31" s="67"/>
      <c r="H31" s="67"/>
      <c r="I31" s="67"/>
      <c r="J31" s="67"/>
      <c r="K31" s="67"/>
      <c r="L31" s="67"/>
      <c r="M31" s="68"/>
      <c r="N31" s="6"/>
      <c r="O31" s="128" t="s">
        <v>22</v>
      </c>
      <c r="P31" s="129"/>
      <c r="Q31" s="20">
        <v>0</v>
      </c>
    </row>
    <row r="32" spans="1:17" ht="37.5" customHeight="1" x14ac:dyDescent="0.25">
      <c r="A32" s="69" t="s">
        <v>73</v>
      </c>
      <c r="B32" s="70"/>
      <c r="C32" s="70"/>
      <c r="D32" s="70"/>
      <c r="E32" s="70"/>
      <c r="F32" s="70"/>
      <c r="G32" s="70"/>
      <c r="H32" s="70"/>
      <c r="I32" s="70"/>
      <c r="J32" s="70"/>
      <c r="K32" s="70"/>
      <c r="L32" s="70"/>
      <c r="M32" s="71"/>
      <c r="N32" s="6"/>
      <c r="O32" s="72" t="s">
        <v>23</v>
      </c>
      <c r="P32" s="73"/>
      <c r="Q32" s="20">
        <v>0</v>
      </c>
    </row>
    <row r="33" spans="1:17" ht="30.75" customHeight="1" x14ac:dyDescent="0.25">
      <c r="A33" s="66" t="s">
        <v>74</v>
      </c>
      <c r="B33" s="67"/>
      <c r="C33" s="67"/>
      <c r="D33" s="67"/>
      <c r="E33" s="67"/>
      <c r="F33" s="67"/>
      <c r="G33" s="67"/>
      <c r="H33" s="67"/>
      <c r="I33" s="67"/>
      <c r="J33" s="67"/>
      <c r="K33" s="67"/>
      <c r="L33" s="67"/>
      <c r="M33" s="68"/>
      <c r="N33" s="6"/>
      <c r="O33" s="72" t="s">
        <v>24</v>
      </c>
      <c r="P33" s="73"/>
      <c r="Q33" s="145">
        <v>0</v>
      </c>
    </row>
    <row r="34" spans="1:17" ht="53.25" customHeight="1" thickBot="1" x14ac:dyDescent="0.3">
      <c r="A34" s="142" t="s">
        <v>76</v>
      </c>
      <c r="B34" s="143"/>
      <c r="C34" s="143"/>
      <c r="D34" s="143"/>
      <c r="E34" s="143"/>
      <c r="F34" s="143"/>
      <c r="G34" s="143"/>
      <c r="H34" s="143"/>
      <c r="I34" s="143"/>
      <c r="J34" s="143"/>
      <c r="K34" s="143"/>
      <c r="L34" s="143"/>
      <c r="M34" s="144"/>
      <c r="N34" s="48"/>
      <c r="O34" s="77"/>
      <c r="P34" s="78"/>
      <c r="Q34" s="146"/>
    </row>
    <row r="35" spans="1:17" ht="18.75" x14ac:dyDescent="0.3">
      <c r="B35" s="4"/>
      <c r="C35" s="4"/>
      <c r="D35" s="4"/>
      <c r="E35" s="4"/>
      <c r="I35" s="48"/>
      <c r="J35" s="48"/>
      <c r="K35" s="48"/>
      <c r="L35" s="48"/>
      <c r="M35" s="48"/>
      <c r="N35" s="48"/>
      <c r="O35" s="48"/>
    </row>
    <row r="36" spans="1:17" x14ac:dyDescent="0.25">
      <c r="B36" s="1"/>
      <c r="D36" s="1"/>
      <c r="E36" s="1"/>
    </row>
    <row r="37" spans="1:17" x14ac:dyDescent="0.25">
      <c r="B37" s="1"/>
      <c r="D37" s="1"/>
      <c r="E37" s="1"/>
    </row>
    <row r="38" spans="1:17" x14ac:dyDescent="0.25">
      <c r="B38" s="1"/>
      <c r="D38" s="1"/>
      <c r="E38" s="1"/>
    </row>
    <row r="39" spans="1:17" x14ac:dyDescent="0.25">
      <c r="B39" s="1"/>
      <c r="D39" s="1"/>
      <c r="E39" s="1"/>
    </row>
    <row r="44" spans="1:17" x14ac:dyDescent="0.25">
      <c r="O44" s="126" t="s">
        <v>21</v>
      </c>
      <c r="P44" s="127"/>
      <c r="Q44" s="127"/>
    </row>
    <row r="45" spans="1:17" x14ac:dyDescent="0.25">
      <c r="O45" s="2"/>
      <c r="P45" s="2"/>
      <c r="Q45" s="2"/>
    </row>
    <row r="46" spans="1:17" x14ac:dyDescent="0.25">
      <c r="O46" s="2"/>
      <c r="P46" s="2"/>
      <c r="Q46" s="2"/>
    </row>
    <row r="47" spans="1:17" x14ac:dyDescent="0.25">
      <c r="O47" s="2"/>
      <c r="P47" s="2"/>
      <c r="Q47" s="2"/>
    </row>
    <row r="48" spans="1:17" x14ac:dyDescent="0.25">
      <c r="O48" s="116"/>
      <c r="P48" s="116"/>
      <c r="Q48" s="116"/>
    </row>
    <row r="49" spans="15:17" x14ac:dyDescent="0.25">
      <c r="O49" s="116"/>
      <c r="P49" s="116"/>
      <c r="Q49" s="116"/>
    </row>
    <row r="50" spans="15:17" x14ac:dyDescent="0.25">
      <c r="O50" s="116"/>
      <c r="P50" s="116"/>
      <c r="Q50" s="116"/>
    </row>
    <row r="51" spans="15:17" x14ac:dyDescent="0.25">
      <c r="O51" s="2"/>
      <c r="P51" s="2"/>
      <c r="Q51" s="2"/>
    </row>
    <row r="52" spans="15:17" x14ac:dyDescent="0.25">
      <c r="O52" s="2"/>
      <c r="P52" s="2"/>
      <c r="Q52" s="2"/>
    </row>
  </sheetData>
  <mergeCells count="85">
    <mergeCell ref="A7:Q8"/>
    <mergeCell ref="A34:M34"/>
    <mergeCell ref="O33:P34"/>
    <mergeCell ref="Q33:Q34"/>
    <mergeCell ref="A2:P2"/>
    <mergeCell ref="A3:P3"/>
    <mergeCell ref="A4:P4"/>
    <mergeCell ref="A5:P5"/>
    <mergeCell ref="A6:P6"/>
    <mergeCell ref="A14:A15"/>
    <mergeCell ref="B14:B15"/>
    <mergeCell ref="A16:A17"/>
    <mergeCell ref="D17:E17"/>
    <mergeCell ref="K9:M9"/>
    <mergeCell ref="H9:I9"/>
    <mergeCell ref="O10:P10"/>
    <mergeCell ref="O13:P13"/>
    <mergeCell ref="O14:P14"/>
    <mergeCell ref="O15:P15"/>
    <mergeCell ref="K10:L11"/>
    <mergeCell ref="M10:M11"/>
    <mergeCell ref="K13:L14"/>
    <mergeCell ref="M13:M14"/>
    <mergeCell ref="D15:E15"/>
    <mergeCell ref="K12:M12"/>
    <mergeCell ref="D14:E14"/>
    <mergeCell ref="D13:E13"/>
    <mergeCell ref="D16:E16"/>
    <mergeCell ref="A9:B9"/>
    <mergeCell ref="A10:A11"/>
    <mergeCell ref="B10:B11"/>
    <mergeCell ref="A12:A13"/>
    <mergeCell ref="B12:B13"/>
    <mergeCell ref="O49:Q49"/>
    <mergeCell ref="O50:Q50"/>
    <mergeCell ref="O21:P21"/>
    <mergeCell ref="O22:P22"/>
    <mergeCell ref="O25:P25"/>
    <mergeCell ref="O24:P24"/>
    <mergeCell ref="O23:Q23"/>
    <mergeCell ref="O44:Q44"/>
    <mergeCell ref="O48:Q48"/>
    <mergeCell ref="O26:Q26"/>
    <mergeCell ref="O31:P31"/>
    <mergeCell ref="O27:P27"/>
    <mergeCell ref="O28:P28"/>
    <mergeCell ref="O19:Q20"/>
    <mergeCell ref="O16:P16"/>
    <mergeCell ref="D21:E21"/>
    <mergeCell ref="F21:H21"/>
    <mergeCell ref="D22:E22"/>
    <mergeCell ref="F22:H22"/>
    <mergeCell ref="O17:P17"/>
    <mergeCell ref="O18:P18"/>
    <mergeCell ref="D18:E19"/>
    <mergeCell ref="F18:F19"/>
    <mergeCell ref="O9:Q9"/>
    <mergeCell ref="D9:F9"/>
    <mergeCell ref="D10:E10"/>
    <mergeCell ref="D11:E11"/>
    <mergeCell ref="D12:E12"/>
    <mergeCell ref="O12:P12"/>
    <mergeCell ref="O11:P11"/>
    <mergeCell ref="B16:B17"/>
    <mergeCell ref="A18:A19"/>
    <mergeCell ref="B18:B19"/>
    <mergeCell ref="A29:M29"/>
    <mergeCell ref="A30:M30"/>
    <mergeCell ref="A21:B22"/>
    <mergeCell ref="D25:E25"/>
    <mergeCell ref="D26:E26"/>
    <mergeCell ref="D27:E27"/>
    <mergeCell ref="F25:H25"/>
    <mergeCell ref="F26:H26"/>
    <mergeCell ref="F27:H27"/>
    <mergeCell ref="A33:M33"/>
    <mergeCell ref="A31:M31"/>
    <mergeCell ref="A32:M32"/>
    <mergeCell ref="O32:P32"/>
    <mergeCell ref="D28:E28"/>
    <mergeCell ref="F28:H28"/>
    <mergeCell ref="O29:P29"/>
    <mergeCell ref="A27:A28"/>
    <mergeCell ref="B27:B28"/>
    <mergeCell ref="O30:Q30"/>
  </mergeCells>
  <printOptions horizontalCentered="1"/>
  <pageMargins left="0.19685039370078741" right="0.23622047244094491" top="0.31496062992125984" bottom="0.39370078740157483" header="0.31496062992125984" footer="0.31496062992125984"/>
  <pageSetup scale="44" fitToWidth="0"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019D8-0150-49B9-8F48-FFEE71FD17EB}">
  <dimension ref="A2:N56"/>
  <sheetViews>
    <sheetView topLeftCell="C1" zoomScale="145" zoomScaleNormal="145" workbookViewId="0">
      <selection activeCell="I4" sqref="I4"/>
    </sheetView>
  </sheetViews>
  <sheetFormatPr baseColWidth="10" defaultRowHeight="15" x14ac:dyDescent="0.25"/>
  <cols>
    <col min="2" max="2" width="46.7109375" customWidth="1"/>
    <col min="3" max="3" width="35.7109375" customWidth="1"/>
    <col min="9" max="9" width="23.5703125" style="39" customWidth="1"/>
    <col min="14" max="14" width="15.5703125" bestFit="1" customWidth="1"/>
  </cols>
  <sheetData>
    <row r="2" spans="1:14" ht="15.75" thickBot="1" x14ac:dyDescent="0.3"/>
    <row r="3" spans="1:14" x14ac:dyDescent="0.25">
      <c r="B3" s="83" t="s">
        <v>36</v>
      </c>
      <c r="C3" s="84" t="s">
        <v>37</v>
      </c>
      <c r="D3" s="85" t="s">
        <v>20</v>
      </c>
      <c r="H3" t="s">
        <v>38</v>
      </c>
      <c r="I3" s="39">
        <v>30524975</v>
      </c>
    </row>
    <row r="4" spans="1:14" ht="15" customHeight="1" x14ac:dyDescent="0.25">
      <c r="B4" s="97"/>
      <c r="C4" s="105"/>
      <c r="D4" s="98"/>
      <c r="F4">
        <v>2025</v>
      </c>
      <c r="H4" t="s">
        <v>37</v>
      </c>
      <c r="I4" s="39">
        <f>C8</f>
        <v>24065469.57</v>
      </c>
    </row>
    <row r="5" spans="1:14" ht="15.75" customHeight="1" x14ac:dyDescent="0.25">
      <c r="A5" s="23">
        <v>67</v>
      </c>
      <c r="B5" s="28">
        <f>Hoja1!D25</f>
        <v>15024005</v>
      </c>
      <c r="C5" s="29">
        <f>Hoja1!F25</f>
        <v>12151156.1</v>
      </c>
      <c r="D5" s="30">
        <f>C5/B5</f>
        <v>0.80878275133694377</v>
      </c>
      <c r="N5" s="39"/>
    </row>
    <row r="6" spans="1:14" ht="15.75" x14ac:dyDescent="0.25">
      <c r="A6" s="23">
        <v>68</v>
      </c>
      <c r="B6" s="28">
        <f>Hoja1!D26</f>
        <v>7690295</v>
      </c>
      <c r="C6" s="29">
        <f>Hoja1!F26</f>
        <v>5983210.5300000003</v>
      </c>
      <c r="D6" s="30">
        <f>C6/B6</f>
        <v>0.7780209380784483</v>
      </c>
    </row>
    <row r="7" spans="1:14" ht="16.5" thickBot="1" x14ac:dyDescent="0.3">
      <c r="A7" s="25">
        <v>69</v>
      </c>
      <c r="B7" s="31">
        <f>Hoja1!D27</f>
        <v>7810675</v>
      </c>
      <c r="C7" s="32">
        <f>Hoja1!F27</f>
        <v>5931102.9400000004</v>
      </c>
      <c r="D7" s="38">
        <f>C7/B7</f>
        <v>0.7593585624801954</v>
      </c>
    </row>
    <row r="8" spans="1:14" ht="16.5" thickBot="1" x14ac:dyDescent="0.3">
      <c r="B8" s="33">
        <f>SUM(B5:B7)</f>
        <v>30524975</v>
      </c>
      <c r="C8" s="37">
        <f>SUM(C5:C7)</f>
        <v>24065469.57</v>
      </c>
      <c r="D8" s="34">
        <f>C8/B8</f>
        <v>0.78838621718772905</v>
      </c>
    </row>
    <row r="41" spans="1:4" ht="60" x14ac:dyDescent="0.25">
      <c r="A41" s="52"/>
      <c r="B41" s="52" t="s">
        <v>40</v>
      </c>
      <c r="C41" s="52" t="s">
        <v>41</v>
      </c>
      <c r="D41" s="53" t="s">
        <v>42</v>
      </c>
    </row>
    <row r="42" spans="1:4" x14ac:dyDescent="0.25">
      <c r="A42" s="52" t="s">
        <v>22</v>
      </c>
      <c r="B42" s="56">
        <f>Hoja1!F10</f>
        <v>15024005</v>
      </c>
      <c r="C42" s="58">
        <f>Hoja1!F13</f>
        <v>1739257.21</v>
      </c>
      <c r="D42" s="54">
        <f>C42/B42</f>
        <v>0.11576521772989293</v>
      </c>
    </row>
    <row r="43" spans="1:4" x14ac:dyDescent="0.25">
      <c r="A43" s="52" t="s">
        <v>23</v>
      </c>
      <c r="B43" s="56">
        <f>Hoja1!F11</f>
        <v>7690295</v>
      </c>
      <c r="C43" s="58">
        <f>Hoja1!F14</f>
        <v>537330.86</v>
      </c>
      <c r="D43" s="54">
        <f t="shared" ref="D43:D44" si="0">C43/B43</f>
        <v>6.9871293623976719E-2</v>
      </c>
    </row>
    <row r="44" spans="1:4" x14ac:dyDescent="0.25">
      <c r="A44" s="52" t="s">
        <v>24</v>
      </c>
      <c r="B44" s="56">
        <f>Hoja1!F12</f>
        <v>7810675</v>
      </c>
      <c r="C44" s="58">
        <f>Hoja1!F15</f>
        <v>651953.39</v>
      </c>
      <c r="D44" s="54">
        <f t="shared" si="0"/>
        <v>8.3469532402769289E-2</v>
      </c>
    </row>
    <row r="45" spans="1:4" x14ac:dyDescent="0.25">
      <c r="B45" s="57">
        <f>SUM(B42:B44)</f>
        <v>30524975</v>
      </c>
      <c r="C45" s="57">
        <f>SUM(C42:C44)</f>
        <v>2928541.46</v>
      </c>
      <c r="D45" s="55">
        <f>SUM(D42:D44)/3</f>
        <v>8.9702014585546316E-2</v>
      </c>
    </row>
    <row r="51" spans="1:4" ht="45" x14ac:dyDescent="0.25">
      <c r="B51" t="s">
        <v>40</v>
      </c>
      <c r="C51" t="s">
        <v>41</v>
      </c>
      <c r="D51" s="50" t="s">
        <v>43</v>
      </c>
    </row>
    <row r="52" spans="1:4" x14ac:dyDescent="0.25">
      <c r="A52" t="s">
        <v>22</v>
      </c>
      <c r="B52" s="39">
        <f>Hoja1!D25</f>
        <v>15024005</v>
      </c>
      <c r="C52" s="59">
        <f>Hoja1!F25</f>
        <v>12151156.1</v>
      </c>
      <c r="D52" s="51">
        <f>C52/B52</f>
        <v>0.80878275133694377</v>
      </c>
    </row>
    <row r="53" spans="1:4" x14ac:dyDescent="0.25">
      <c r="A53" t="s">
        <v>23</v>
      </c>
      <c r="B53" s="39">
        <f>Hoja1!D26</f>
        <v>7690295</v>
      </c>
      <c r="C53" s="59">
        <f>Hoja1!F26</f>
        <v>5983210.5300000003</v>
      </c>
      <c r="D53" s="51">
        <f>C53/B53</f>
        <v>0.7780209380784483</v>
      </c>
    </row>
    <row r="54" spans="1:4" x14ac:dyDescent="0.25">
      <c r="A54" t="s">
        <v>24</v>
      </c>
      <c r="B54" s="39">
        <f>Hoja1!D27</f>
        <v>7810675</v>
      </c>
      <c r="C54" s="59">
        <f>Hoja1!F27</f>
        <v>5931102.9400000004</v>
      </c>
      <c r="D54" s="51">
        <f>C54/B54</f>
        <v>0.7593585624801954</v>
      </c>
    </row>
    <row r="55" spans="1:4" x14ac:dyDescent="0.25">
      <c r="B55" s="39">
        <f>SUM(B52:B54)</f>
        <v>30524975</v>
      </c>
      <c r="C55" s="39">
        <f>SUM(C52:C54)</f>
        <v>24065469.57</v>
      </c>
      <c r="D55" s="51">
        <f>C55/B55</f>
        <v>0.78838621718772905</v>
      </c>
    </row>
    <row r="56" spans="1:4" x14ac:dyDescent="0.25">
      <c r="D56" s="60">
        <f>(D52+D53+D54)/3</f>
        <v>0.78205408396519582</v>
      </c>
    </row>
  </sheetData>
  <sortState xmlns:xlrd2="http://schemas.microsoft.com/office/spreadsheetml/2017/richdata2" ref="A52:D54">
    <sortCondition descending="1" ref="D52:D54"/>
  </sortState>
  <mergeCells count="3">
    <mergeCell ref="B3:B4"/>
    <mergeCell ref="C3:C4"/>
    <mergeCell ref="D3:D4"/>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Ramiro Hernández Zamora</dc:creator>
  <cp:lastModifiedBy>César Alberto Mármol Carranza</cp:lastModifiedBy>
  <cp:lastPrinted>2025-11-13T14:21:42Z</cp:lastPrinted>
  <dcterms:created xsi:type="dcterms:W3CDTF">2025-07-01T16:17:00Z</dcterms:created>
  <dcterms:modified xsi:type="dcterms:W3CDTF">2025-11-13T14:25:43Z</dcterms:modified>
</cp:coreProperties>
</file>